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Stefano Trevisan\Desktop\2. Progetti da continuare\92. Scadenziario\"/>
    </mc:Choice>
  </mc:AlternateContent>
  <xr:revisionPtr revIDLastSave="0" documentId="13_ncr:1_{87544880-B2A6-432C-82C8-906778494378}" xr6:coauthVersionLast="47" xr6:coauthVersionMax="47" xr10:uidLastSave="{00000000-0000-0000-0000-000000000000}"/>
  <bookViews>
    <workbookView xWindow="-120" yWindow="-120" windowWidth="38640" windowHeight="21120" xr2:uid="{00000000-000D-0000-FFFF-FFFF00000000}"/>
  </bookViews>
  <sheets>
    <sheet name="Scadenzario polizze " sheetId="1" r:id="rId1"/>
    <sheet name="Polizze cessate" sheetId="5" r:id="rId2"/>
    <sheet name="Scadenzario polizze generali_au" sheetId="2" r:id="rId3"/>
    <sheet name="Scadenzario polizze cantiere" sheetId="3" r:id="rId4"/>
  </sheets>
  <definedNames>
    <definedName name="_xlnm._FilterDatabase" localSheetId="1" hidden="1">'Polizze cessate'!$A$3:$J$132</definedName>
    <definedName name="_xlnm._FilterDatabase" localSheetId="0" hidden="1">'Scadenzario polizze '!$B$3:$U$152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27" i="5" l="1"/>
  <c r="J58" i="1"/>
  <c r="M66" i="1"/>
  <c r="N66" i="1"/>
  <c r="O66" i="1"/>
  <c r="P66" i="1"/>
  <c r="Q66" i="1"/>
  <c r="R66" i="1"/>
  <c r="S66" i="1"/>
  <c r="T66" i="1"/>
  <c r="M235" i="1"/>
  <c r="M237" i="1" s="1"/>
  <c r="N235" i="1"/>
  <c r="N237" i="1" s="1"/>
  <c r="O235" i="1"/>
  <c r="O237" i="1" s="1"/>
  <c r="P235" i="1"/>
  <c r="P237" i="1" s="1"/>
  <c r="Q235" i="1"/>
  <c r="Q237" i="1" s="1"/>
  <c r="R235" i="1"/>
  <c r="R237" i="1" s="1"/>
  <c r="S235" i="1"/>
  <c r="S237" i="1" s="1"/>
  <c r="T235" i="1"/>
  <c r="T237" i="1" s="1"/>
  <c r="T291" i="1"/>
  <c r="T289" i="1"/>
  <c r="T282" i="1"/>
  <c r="T284" i="1" s="1"/>
  <c r="T268" i="1"/>
  <c r="T270" i="1" s="1"/>
  <c r="T259" i="1"/>
  <c r="T254" i="1"/>
  <c r="T249" i="1"/>
  <c r="T251" i="1" s="1"/>
  <c r="T221" i="1"/>
  <c r="T223" i="1" s="1"/>
  <c r="T206" i="1"/>
  <c r="T208" i="1" s="1"/>
  <c r="T191" i="1"/>
  <c r="T193" i="1" s="1"/>
  <c r="T172" i="1"/>
  <c r="T170" i="1"/>
  <c r="T167" i="1"/>
  <c r="T157" i="1"/>
  <c r="T154" i="1"/>
  <c r="T150" i="1"/>
  <c r="T138" i="1"/>
  <c r="T140" i="1" s="1"/>
  <c r="T127" i="1"/>
  <c r="T115" i="1"/>
  <c r="T75" i="1"/>
  <c r="T56" i="1"/>
  <c r="T22" i="1"/>
  <c r="R75" i="1"/>
  <c r="M75" i="1"/>
  <c r="N75" i="1"/>
  <c r="O75" i="1"/>
  <c r="P75" i="1"/>
  <c r="Q75" i="1"/>
  <c r="S75" i="1"/>
  <c r="R66" i="5"/>
  <c r="R33" i="1"/>
  <c r="S206" i="1"/>
  <c r="S208" i="1" s="1"/>
  <c r="R206" i="1"/>
  <c r="R208" i="1" s="1"/>
  <c r="Q206" i="1"/>
  <c r="Q208" i="1" s="1"/>
  <c r="O206" i="1"/>
  <c r="O208" i="1" s="1"/>
  <c r="N206" i="1"/>
  <c r="N208" i="1" s="1"/>
  <c r="M206" i="1"/>
  <c r="M208" i="1" s="1"/>
  <c r="P206" i="1"/>
  <c r="P208" i="1" s="1"/>
  <c r="S191" i="1"/>
  <c r="S193" i="1" s="1"/>
  <c r="R191" i="1"/>
  <c r="R193" i="1" s="1"/>
  <c r="Q191" i="1"/>
  <c r="Q193" i="1" s="1"/>
  <c r="O191" i="1"/>
  <c r="O193" i="1" s="1"/>
  <c r="N191" i="1"/>
  <c r="N193" i="1" s="1"/>
  <c r="M191" i="1"/>
  <c r="M193" i="1" s="1"/>
  <c r="P191" i="1"/>
  <c r="P193" i="1" s="1"/>
  <c r="M114" i="5"/>
  <c r="M111" i="5"/>
  <c r="R54" i="5"/>
  <c r="Q132" i="5"/>
  <c r="Q52" i="5"/>
  <c r="Q47" i="5"/>
  <c r="Q42" i="5"/>
  <c r="Q37" i="5"/>
  <c r="Q32" i="5"/>
  <c r="Q27" i="5"/>
  <c r="Q22" i="5"/>
  <c r="Q117" i="5"/>
  <c r="S17" i="5"/>
  <c r="S98" i="5"/>
  <c r="S95" i="5"/>
  <c r="S93" i="5"/>
  <c r="S92" i="5"/>
  <c r="R81" i="5"/>
  <c r="I4" i="5"/>
  <c r="S157" i="1"/>
  <c r="R157" i="1"/>
  <c r="Q157" i="1"/>
  <c r="P157" i="1"/>
  <c r="O157" i="1"/>
  <c r="N157" i="1"/>
  <c r="M157" i="1"/>
  <c r="S154" i="1"/>
  <c r="R154" i="1"/>
  <c r="P154" i="1"/>
  <c r="O154" i="1"/>
  <c r="N154" i="1"/>
  <c r="M154" i="1"/>
  <c r="Q154" i="1"/>
  <c r="Q131" i="3"/>
  <c r="S126" i="3"/>
  <c r="S120" i="3"/>
  <c r="S117" i="3"/>
  <c r="S115" i="3"/>
  <c r="S114" i="3"/>
  <c r="R100" i="3"/>
  <c r="I84" i="3"/>
  <c r="Q79" i="3"/>
  <c r="P79" i="3"/>
  <c r="N79" i="3"/>
  <c r="S77" i="3"/>
  <c r="S79" i="3" s="1"/>
  <c r="R77" i="3"/>
  <c r="R79" i="3" s="1"/>
  <c r="Q77" i="3"/>
  <c r="P77" i="3"/>
  <c r="O77" i="3"/>
  <c r="O79" i="3" s="1"/>
  <c r="O81" i="3" s="1"/>
  <c r="N77" i="3"/>
  <c r="M77" i="3"/>
  <c r="M79" i="3" s="1"/>
  <c r="M81" i="3" s="1"/>
  <c r="S74" i="3"/>
  <c r="R74" i="3"/>
  <c r="Q74" i="3"/>
  <c r="O74" i="3"/>
  <c r="M74" i="3"/>
  <c r="S72" i="3"/>
  <c r="R72" i="3"/>
  <c r="Q72" i="3"/>
  <c r="P72" i="3"/>
  <c r="P74" i="3" s="1"/>
  <c r="O72" i="3"/>
  <c r="N72" i="3"/>
  <c r="N74" i="3" s="1"/>
  <c r="M72" i="3"/>
  <c r="S69" i="3"/>
  <c r="Q69" i="3"/>
  <c r="O69" i="3"/>
  <c r="M69" i="3"/>
  <c r="S67" i="3"/>
  <c r="R67" i="3"/>
  <c r="R69" i="3" s="1"/>
  <c r="Q67" i="3"/>
  <c r="P67" i="3"/>
  <c r="P69" i="3" s="1"/>
  <c r="O67" i="3"/>
  <c r="N67" i="3"/>
  <c r="N69" i="3" s="1"/>
  <c r="M67" i="3"/>
  <c r="S55" i="3"/>
  <c r="Q55" i="3"/>
  <c r="O55" i="3"/>
  <c r="S53" i="3"/>
  <c r="R53" i="3"/>
  <c r="R55" i="3" s="1"/>
  <c r="Q53" i="3"/>
  <c r="P53" i="3"/>
  <c r="P55" i="3" s="1"/>
  <c r="O53" i="3"/>
  <c r="N53" i="3"/>
  <c r="N55" i="3" s="1"/>
  <c r="M53" i="3"/>
  <c r="M55" i="3" s="1"/>
  <c r="S40" i="3"/>
  <c r="M40" i="3"/>
  <c r="S38" i="3"/>
  <c r="R38" i="3"/>
  <c r="R40" i="3" s="1"/>
  <c r="P38" i="3"/>
  <c r="P40" i="3" s="1"/>
  <c r="O38" i="3"/>
  <c r="O40" i="3" s="1"/>
  <c r="N38" i="3"/>
  <c r="N40" i="3" s="1"/>
  <c r="M38" i="3"/>
  <c r="Q23" i="3"/>
  <c r="Q38" i="3" s="1"/>
  <c r="Q40" i="3" s="1"/>
  <c r="O21" i="3"/>
  <c r="N21" i="3"/>
  <c r="M21" i="3"/>
  <c r="S20" i="3"/>
  <c r="S21" i="3" s="1"/>
  <c r="R20" i="3"/>
  <c r="R21" i="3" s="1"/>
  <c r="Q20" i="3"/>
  <c r="Q21" i="3" s="1"/>
  <c r="O20" i="3"/>
  <c r="N20" i="3"/>
  <c r="M20" i="3"/>
  <c r="P14" i="3"/>
  <c r="P20" i="3" s="1"/>
  <c r="P21" i="3" s="1"/>
  <c r="S13" i="3"/>
  <c r="R13" i="3"/>
  <c r="Q13" i="3"/>
  <c r="O13" i="3"/>
  <c r="S12" i="3"/>
  <c r="R12" i="3"/>
  <c r="Q12" i="3"/>
  <c r="O12" i="3"/>
  <c r="N12" i="3"/>
  <c r="N13" i="3" s="1"/>
  <c r="M12" i="3"/>
  <c r="M13" i="3" s="1"/>
  <c r="P9" i="3"/>
  <c r="P12" i="3" s="1"/>
  <c r="P13" i="3" s="1"/>
  <c r="Q279" i="2"/>
  <c r="S274" i="2"/>
  <c r="S268" i="2"/>
  <c r="S265" i="2"/>
  <c r="S263" i="2"/>
  <c r="S262" i="2"/>
  <c r="R248" i="2"/>
  <c r="I232" i="2"/>
  <c r="R227" i="2"/>
  <c r="M227" i="2"/>
  <c r="M229" i="2" s="1"/>
  <c r="S226" i="2"/>
  <c r="S227" i="2" s="1"/>
  <c r="R226" i="2"/>
  <c r="Q226" i="2"/>
  <c r="P226" i="2"/>
  <c r="O226" i="2"/>
  <c r="N226" i="2"/>
  <c r="M226" i="2"/>
  <c r="S219" i="2"/>
  <c r="R219" i="2"/>
  <c r="Q219" i="2"/>
  <c r="Q227" i="2" s="1"/>
  <c r="P219" i="2"/>
  <c r="P227" i="2" s="1"/>
  <c r="P229" i="2" s="1"/>
  <c r="O219" i="2"/>
  <c r="O227" i="2" s="1"/>
  <c r="O229" i="2" s="1"/>
  <c r="N219" i="2"/>
  <c r="N227" i="2" s="1"/>
  <c r="M219" i="2"/>
  <c r="S214" i="2"/>
  <c r="R214" i="2"/>
  <c r="O214" i="2"/>
  <c r="S212" i="2"/>
  <c r="R212" i="2"/>
  <c r="Q212" i="2"/>
  <c r="Q214" i="2" s="1"/>
  <c r="P212" i="2"/>
  <c r="P214" i="2" s="1"/>
  <c r="O212" i="2"/>
  <c r="N212" i="2"/>
  <c r="N214" i="2" s="1"/>
  <c r="M212" i="2"/>
  <c r="M214" i="2" s="1"/>
  <c r="Q200" i="2"/>
  <c r="N200" i="2"/>
  <c r="S198" i="2"/>
  <c r="S200" i="2" s="1"/>
  <c r="R198" i="2"/>
  <c r="R200" i="2" s="1"/>
  <c r="Q198" i="2"/>
  <c r="P198" i="2"/>
  <c r="P200" i="2" s="1"/>
  <c r="O198" i="2"/>
  <c r="O200" i="2" s="1"/>
  <c r="N198" i="2"/>
  <c r="M195" i="2"/>
  <c r="M198" i="2" s="1"/>
  <c r="M200" i="2" s="1"/>
  <c r="M194" i="2"/>
  <c r="P189" i="2"/>
  <c r="O189" i="2"/>
  <c r="N189" i="2"/>
  <c r="M189" i="2"/>
  <c r="S187" i="2"/>
  <c r="S189" i="2" s="1"/>
  <c r="R187" i="2"/>
  <c r="Q187" i="2"/>
  <c r="Q189" i="2" s="1"/>
  <c r="P187" i="2"/>
  <c r="O187" i="2"/>
  <c r="N187" i="2"/>
  <c r="M187" i="2"/>
  <c r="S182" i="2"/>
  <c r="R182" i="2"/>
  <c r="R189" i="2" s="1"/>
  <c r="Q182" i="2"/>
  <c r="P182" i="2"/>
  <c r="O182" i="2"/>
  <c r="N182" i="2"/>
  <c r="M182" i="2"/>
  <c r="R179" i="2"/>
  <c r="M179" i="2"/>
  <c r="S177" i="2"/>
  <c r="S179" i="2" s="1"/>
  <c r="R177" i="2"/>
  <c r="Q177" i="2"/>
  <c r="P177" i="2"/>
  <c r="O177" i="2"/>
  <c r="N177" i="2"/>
  <c r="M177" i="2"/>
  <c r="S175" i="2"/>
  <c r="R175" i="2"/>
  <c r="Q175" i="2"/>
  <c r="Q179" i="2" s="1"/>
  <c r="P175" i="2"/>
  <c r="P179" i="2" s="1"/>
  <c r="O175" i="2"/>
  <c r="O179" i="2" s="1"/>
  <c r="N175" i="2"/>
  <c r="N179" i="2" s="1"/>
  <c r="M175" i="2"/>
  <c r="S167" i="2"/>
  <c r="O167" i="2"/>
  <c r="S165" i="2"/>
  <c r="R165" i="2"/>
  <c r="Q165" i="2"/>
  <c r="P165" i="2"/>
  <c r="P167" i="2" s="1"/>
  <c r="O165" i="2"/>
  <c r="N165" i="2"/>
  <c r="M165" i="2"/>
  <c r="O163" i="2"/>
  <c r="S162" i="2"/>
  <c r="R162" i="2"/>
  <c r="R167" i="2" s="1"/>
  <c r="P162" i="2"/>
  <c r="O162" i="2"/>
  <c r="N162" i="2"/>
  <c r="N167" i="2" s="1"/>
  <c r="M162" i="2"/>
  <c r="M167" i="2" s="1"/>
  <c r="Q155" i="2"/>
  <c r="Q162" i="2" s="1"/>
  <c r="Q167" i="2" s="1"/>
  <c r="S153" i="2"/>
  <c r="R153" i="2"/>
  <c r="N153" i="2"/>
  <c r="S151" i="2"/>
  <c r="R151" i="2"/>
  <c r="P151" i="2"/>
  <c r="P153" i="2" s="1"/>
  <c r="O151" i="2"/>
  <c r="O153" i="2" s="1"/>
  <c r="N151" i="2"/>
  <c r="M151" i="2"/>
  <c r="M153" i="2" s="1"/>
  <c r="Q144" i="2"/>
  <c r="Q151" i="2" s="1"/>
  <c r="Q153" i="2" s="1"/>
  <c r="S140" i="2"/>
  <c r="R140" i="2"/>
  <c r="Q140" i="2"/>
  <c r="O140" i="2"/>
  <c r="N140" i="2"/>
  <c r="M140" i="2"/>
  <c r="P135" i="2"/>
  <c r="P140" i="2" s="1"/>
  <c r="S128" i="2"/>
  <c r="S142" i="2" s="1"/>
  <c r="P128" i="2"/>
  <c r="P142" i="2" s="1"/>
  <c r="O128" i="2"/>
  <c r="O142" i="2" s="1"/>
  <c r="N128" i="2"/>
  <c r="N142" i="2" s="1"/>
  <c r="M128" i="2"/>
  <c r="M142" i="2" s="1"/>
  <c r="R114" i="2"/>
  <c r="Q102" i="2"/>
  <c r="Q97" i="2"/>
  <c r="Q92" i="2"/>
  <c r="Q87" i="2"/>
  <c r="Q82" i="2"/>
  <c r="Q77" i="2"/>
  <c r="Q72" i="2"/>
  <c r="R71" i="2"/>
  <c r="R128" i="2" s="1"/>
  <c r="R142" i="2" s="1"/>
  <c r="Q69" i="2"/>
  <c r="Q67" i="2"/>
  <c r="Q66" i="2"/>
  <c r="Q128" i="2" s="1"/>
  <c r="Q142" i="2" s="1"/>
  <c r="O65" i="2"/>
  <c r="O64" i="2"/>
  <c r="Q50" i="2"/>
  <c r="S48" i="2"/>
  <c r="S50" i="2" s="1"/>
  <c r="Q48" i="2"/>
  <c r="P48" i="2"/>
  <c r="O48" i="2"/>
  <c r="N48" i="2"/>
  <c r="M48" i="2"/>
  <c r="R27" i="2"/>
  <c r="R48" i="2" s="1"/>
  <c r="R50" i="2" s="1"/>
  <c r="Q17" i="2"/>
  <c r="S16" i="2"/>
  <c r="R16" i="2"/>
  <c r="Q16" i="2"/>
  <c r="P16" i="2"/>
  <c r="P50" i="2" s="1"/>
  <c r="O16" i="2"/>
  <c r="O50" i="2" s="1"/>
  <c r="N16" i="2"/>
  <c r="N50" i="2" s="1"/>
  <c r="M16" i="2"/>
  <c r="M50" i="2" s="1"/>
  <c r="Q3" i="2"/>
  <c r="S291" i="1"/>
  <c r="R291" i="1"/>
  <c r="Q291" i="1"/>
  <c r="P291" i="1"/>
  <c r="O291" i="1"/>
  <c r="N291" i="1"/>
  <c r="M291" i="1"/>
  <c r="S289" i="1"/>
  <c r="R289" i="1"/>
  <c r="Q289" i="1"/>
  <c r="P289" i="1"/>
  <c r="O289" i="1"/>
  <c r="N289" i="1"/>
  <c r="M289" i="1"/>
  <c r="S282" i="1"/>
  <c r="S284" i="1" s="1"/>
  <c r="R282" i="1"/>
  <c r="R284" i="1" s="1"/>
  <c r="Q282" i="1"/>
  <c r="Q284" i="1" s="1"/>
  <c r="P282" i="1"/>
  <c r="P284" i="1" s="1"/>
  <c r="O282" i="1"/>
  <c r="O284" i="1" s="1"/>
  <c r="N282" i="1"/>
  <c r="N284" i="1" s="1"/>
  <c r="M282" i="1"/>
  <c r="M284" i="1" s="1"/>
  <c r="S268" i="1"/>
  <c r="S270" i="1" s="1"/>
  <c r="R268" i="1"/>
  <c r="R270" i="1" s="1"/>
  <c r="Q268" i="1"/>
  <c r="Q270" i="1" s="1"/>
  <c r="P268" i="1"/>
  <c r="P270" i="1" s="1"/>
  <c r="O268" i="1"/>
  <c r="O270" i="1" s="1"/>
  <c r="N268" i="1"/>
  <c r="N270" i="1" s="1"/>
  <c r="S259" i="1"/>
  <c r="R259" i="1"/>
  <c r="Q259" i="1"/>
  <c r="P259" i="1"/>
  <c r="O259" i="1"/>
  <c r="N259" i="1"/>
  <c r="M259" i="1"/>
  <c r="S254" i="1"/>
  <c r="R254" i="1"/>
  <c r="Q254" i="1"/>
  <c r="P254" i="1"/>
  <c r="O254" i="1"/>
  <c r="N254" i="1"/>
  <c r="M254" i="1"/>
  <c r="S249" i="1"/>
  <c r="S251" i="1" s="1"/>
  <c r="R249" i="1"/>
  <c r="R251" i="1" s="1"/>
  <c r="Q249" i="1"/>
  <c r="Q251" i="1" s="1"/>
  <c r="P249" i="1"/>
  <c r="P251" i="1" s="1"/>
  <c r="O249" i="1"/>
  <c r="O251" i="1" s="1"/>
  <c r="N249" i="1"/>
  <c r="N251" i="1" s="1"/>
  <c r="M249" i="1"/>
  <c r="M251" i="1" s="1"/>
  <c r="S221" i="1"/>
  <c r="S223" i="1" s="1"/>
  <c r="R221" i="1"/>
  <c r="R223" i="1" s="1"/>
  <c r="Q221" i="1"/>
  <c r="Q223" i="1" s="1"/>
  <c r="P221" i="1"/>
  <c r="P223" i="1" s="1"/>
  <c r="O221" i="1"/>
  <c r="O223" i="1" s="1"/>
  <c r="N221" i="1"/>
  <c r="N223" i="1" s="1"/>
  <c r="M221" i="1"/>
  <c r="M223" i="1" s="1"/>
  <c r="S172" i="1"/>
  <c r="R172" i="1"/>
  <c r="Q172" i="1"/>
  <c r="P172" i="1"/>
  <c r="O172" i="1"/>
  <c r="N172" i="1"/>
  <c r="M172" i="1"/>
  <c r="S170" i="1"/>
  <c r="R170" i="1"/>
  <c r="Q170" i="1"/>
  <c r="O170" i="1"/>
  <c r="N170" i="1"/>
  <c r="M170" i="1"/>
  <c r="P170" i="1"/>
  <c r="S167" i="1"/>
  <c r="R167" i="1"/>
  <c r="Q167" i="1"/>
  <c r="P167" i="1"/>
  <c r="O167" i="1"/>
  <c r="N167" i="1"/>
  <c r="M167" i="1"/>
  <c r="S150" i="1"/>
  <c r="R150" i="1"/>
  <c r="Q150" i="1"/>
  <c r="P150" i="1"/>
  <c r="N150" i="1"/>
  <c r="M150" i="1"/>
  <c r="O150" i="1"/>
  <c r="S138" i="1"/>
  <c r="S140" i="1" s="1"/>
  <c r="R138" i="1"/>
  <c r="R140" i="1" s="1"/>
  <c r="P138" i="1"/>
  <c r="P140" i="1" s="1"/>
  <c r="O138" i="1"/>
  <c r="O140" i="1" s="1"/>
  <c r="N138" i="1"/>
  <c r="N140" i="1" s="1"/>
  <c r="M138" i="1"/>
  <c r="M140" i="1" s="1"/>
  <c r="Q138" i="1"/>
  <c r="Q140" i="1" s="1"/>
  <c r="S127" i="1"/>
  <c r="R127" i="1"/>
  <c r="Q127" i="1"/>
  <c r="O127" i="1"/>
  <c r="N127" i="1"/>
  <c r="M127" i="1"/>
  <c r="P127" i="1"/>
  <c r="S115" i="1"/>
  <c r="P115" i="1"/>
  <c r="N115" i="1"/>
  <c r="M115" i="1"/>
  <c r="Q88" i="1"/>
  <c r="Q85" i="1"/>
  <c r="O83" i="1"/>
  <c r="O115" i="1" s="1"/>
  <c r="S56" i="1"/>
  <c r="P56" i="1"/>
  <c r="O56" i="1"/>
  <c r="N56" i="1"/>
  <c r="M56" i="1"/>
  <c r="R34" i="1"/>
  <c r="Q56" i="1"/>
  <c r="S22" i="1"/>
  <c r="R22" i="1"/>
  <c r="P22" i="1"/>
  <c r="O22" i="1"/>
  <c r="N22" i="1"/>
  <c r="M22" i="1"/>
  <c r="Q22" i="1"/>
  <c r="M143" i="1" l="1"/>
  <c r="M147" i="1" s="1"/>
  <c r="N143" i="1"/>
  <c r="N147" i="1" s="1"/>
  <c r="N152" i="1" s="1"/>
  <c r="O143" i="1"/>
  <c r="O147" i="1" s="1"/>
  <c r="P143" i="1"/>
  <c r="P147" i="1" s="1"/>
  <c r="P152" i="1" s="1"/>
  <c r="Q143" i="1"/>
  <c r="Q147" i="1" s="1"/>
  <c r="Q152" i="1" s="1"/>
  <c r="R143" i="1"/>
  <c r="R147" i="1" s="1"/>
  <c r="R152" i="1" s="1"/>
  <c r="S143" i="1"/>
  <c r="S147" i="1" s="1"/>
  <c r="S152" i="1" s="1"/>
  <c r="T143" i="1"/>
  <c r="T147" i="1" s="1"/>
  <c r="T152" i="1" s="1"/>
  <c r="T69" i="1"/>
  <c r="T292" i="1"/>
  <c r="T159" i="1"/>
  <c r="T261" i="1"/>
  <c r="T129" i="1"/>
  <c r="T174" i="1"/>
  <c r="R56" i="1"/>
  <c r="R69" i="1" s="1"/>
  <c r="S159" i="1"/>
  <c r="R159" i="1"/>
  <c r="P159" i="1"/>
  <c r="M268" i="1"/>
  <c r="M270" i="1" s="1"/>
  <c r="M69" i="1"/>
  <c r="S129" i="1"/>
  <c r="N159" i="1"/>
  <c r="O159" i="1"/>
  <c r="S174" i="1"/>
  <c r="P69" i="1"/>
  <c r="Q159" i="1"/>
  <c r="O69" i="1"/>
  <c r="M152" i="1"/>
  <c r="M292" i="1"/>
  <c r="O129" i="1"/>
  <c r="Q261" i="1"/>
  <c r="N292" i="1"/>
  <c r="M174" i="1"/>
  <c r="R261" i="1"/>
  <c r="N261" i="1"/>
  <c r="O261" i="1"/>
  <c r="Q292" i="1"/>
  <c r="N174" i="1"/>
  <c r="P261" i="1"/>
  <c r="R292" i="1"/>
  <c r="M159" i="1"/>
  <c r="Q69" i="1"/>
  <c r="Q174" i="1"/>
  <c r="N69" i="1"/>
  <c r="S261" i="1"/>
  <c r="R174" i="1"/>
  <c r="M261" i="1"/>
  <c r="P129" i="1"/>
  <c r="S292" i="1"/>
  <c r="M129" i="1"/>
  <c r="R115" i="1"/>
  <c r="R129" i="1" s="1"/>
  <c r="O152" i="1"/>
  <c r="O174" i="1"/>
  <c r="O292" i="1"/>
  <c r="P174" i="1"/>
  <c r="S69" i="1"/>
  <c r="N129" i="1"/>
  <c r="Q115" i="1"/>
  <c r="Q129" i="1" s="1"/>
  <c r="P292" i="1"/>
  <c r="R81" i="3"/>
  <c r="S81" i="3"/>
  <c r="R229" i="2"/>
  <c r="N81" i="3"/>
  <c r="Q229" i="2"/>
  <c r="P81" i="3"/>
  <c r="Q81" i="3"/>
  <c r="N229" i="2"/>
  <c r="S22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90</author>
  </authors>
  <commentList>
    <comment ref="J3" authorId="0" shapeId="0" xr:uid="{00000000-0006-0000-0000-000001000000}">
      <text>
        <r>
          <rPr>
            <sz val="11"/>
            <color rgb="FF000000"/>
            <rFont val="Helvetica"/>
            <family val="2"/>
          </rPr>
          <t xml:space="preserve">90:
</t>
        </r>
        <r>
          <rPr>
            <sz val="11"/>
            <color rgb="FF000000"/>
            <rFont val="Helvetica"/>
            <family val="2"/>
          </rPr>
          <t>Premio diminuito rispetto al precedente in quanto RCT-RCO è compresa in quella di gruppo</t>
        </r>
      </text>
    </comment>
    <comment ref="J13" authorId="0" shapeId="0" xr:uid="{55513D2A-FF10-6240-8F43-DB35C9DCB14C}">
      <text>
        <r>
          <rPr>
            <sz val="11"/>
            <color rgb="FF000000"/>
            <rFont val="Helvetica"/>
            <family val="2"/>
          </rPr>
          <t xml:space="preserve">90:
</t>
        </r>
        <r>
          <rPr>
            <sz val="11"/>
            <color rgb="FF000000"/>
            <rFont val="Helvetica"/>
            <family val="2"/>
          </rPr>
          <t>Premio diminuito rispetto al precedente in quanto RCT-RCO è compresa in quella di gruppo</t>
        </r>
      </text>
    </comment>
    <comment ref="I168" authorId="0" shapeId="0" xr:uid="{00000000-0006-0000-0000-000002000000}">
      <text>
        <r>
          <rPr>
            <sz val="11"/>
            <color rgb="FF000000"/>
            <rFont val="Helvetica"/>
            <family val="2"/>
          </rPr>
          <t xml:space="preserve">90:
</t>
        </r>
        <r>
          <rPr>
            <sz val="11"/>
            <color rgb="FF000000"/>
            <rFont val="Helvetica"/>
            <family val="2"/>
          </rPr>
          <t>Importo della fideiussione</t>
        </r>
      </text>
    </comment>
    <comment ref="I169" authorId="0" shapeId="0" xr:uid="{00000000-0006-0000-0000-000003000000}">
      <text>
        <r>
          <rPr>
            <sz val="11"/>
            <color indexed="8"/>
            <rFont val="Helvetica"/>
            <family val="2"/>
          </rPr>
          <t xml:space="preserve">90:
Importo della fideiussione	</t>
        </r>
      </text>
    </comment>
    <comment ref="I195" authorId="0" shapeId="0" xr:uid="{00000000-0006-0000-0000-000004000000}">
      <text>
        <r>
          <rPr>
            <sz val="11"/>
            <color rgb="FF000000"/>
            <rFont val="Helvetica"/>
            <family val="2"/>
          </rPr>
          <t xml:space="preserve">90:
</t>
        </r>
        <r>
          <rPr>
            <sz val="11"/>
            <color rgb="FF000000"/>
            <rFont val="Helvetica"/>
            <family val="2"/>
          </rPr>
          <t>Importo assicurato.</t>
        </r>
      </text>
    </comment>
    <comment ref="J257" authorId="0" shapeId="0" xr:uid="{00000000-0006-0000-0000-000005000000}">
      <text>
        <r>
          <rPr>
            <sz val="11"/>
            <color rgb="FF000000"/>
            <rFont val="Helvetica"/>
            <family val="2"/>
          </rPr>
          <t xml:space="preserve">90:
</t>
        </r>
        <r>
          <rPr>
            <sz val="11"/>
            <color rgb="FF000000"/>
            <rFont val="Helvetica"/>
            <family val="2"/>
          </rPr>
          <t xml:space="preserve">NON PAGARE incluso nel leasing	</t>
        </r>
      </text>
    </comment>
    <comment ref="J286" authorId="0" shapeId="0" xr:uid="{00000000-0006-0000-0000-000007000000}">
      <text>
        <r>
          <rPr>
            <sz val="11"/>
            <color rgb="FF000000"/>
            <rFont val="Helvetica"/>
            <family val="2"/>
          </rPr>
          <t xml:space="preserve">90:
</t>
        </r>
        <r>
          <rPr>
            <sz val="11"/>
            <color rgb="FF000000"/>
            <rFont val="Helvetica"/>
            <family val="2"/>
          </rPr>
          <t>Conguaglio pagato Euro 454,00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90</author>
  </authors>
  <commentList>
    <comment ref="I4" authorId="0" shapeId="0" xr:uid="{FCAB1211-383A-2744-9930-58C0D27206C4}">
      <text>
        <r>
          <rPr>
            <sz val="11"/>
            <color indexed="8"/>
            <rFont val="Helvetica"/>
            <family val="2"/>
          </rPr>
          <t xml:space="preserve">90:
Euro 330.00 (30 assicurati)
Euro 300,00 Cassa Previline Assistance	</t>
        </r>
      </text>
    </comment>
    <comment ref="L115" authorId="0" shapeId="0" xr:uid="{C097BFF7-1AA8-0841-BCEF-E9C12DA62747}">
      <text>
        <r>
          <rPr>
            <sz val="11"/>
            <color indexed="8"/>
            <rFont val="Helvetica"/>
            <family val="2"/>
          </rPr>
          <t xml:space="preserve">90:
Cessata per recesso il 05.04.2022	</t>
        </r>
      </text>
    </comment>
    <comment ref="J134" authorId="0" shapeId="0" xr:uid="{00000000-0006-0000-0000-000006000000}">
      <text>
        <r>
          <rPr>
            <sz val="11"/>
            <color indexed="8"/>
            <rFont val="Helvetica"/>
            <family val="2"/>
          </rPr>
          <t xml:space="preserve">90:
SDD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90</author>
  </authors>
  <commentList>
    <comment ref="I3" authorId="0" shapeId="0" xr:uid="{00000000-0006-0000-0100-000001000000}">
      <text>
        <r>
          <rPr>
            <sz val="11"/>
            <color indexed="8"/>
            <rFont val="Helvetica"/>
            <family val="2"/>
          </rPr>
          <t>90:
Premio diminuito rispetto al precedente in quanto RCT-RCO è compresa in quella di gruppo</t>
        </r>
      </text>
    </comment>
    <comment ref="I185" authorId="0" shapeId="0" xr:uid="{00000000-0006-0000-0100-000002000000}">
      <text>
        <r>
          <rPr>
            <sz val="11"/>
            <color indexed="8"/>
            <rFont val="Helvetica"/>
            <family val="2"/>
          </rPr>
          <t xml:space="preserve">90:
NON PAGARE incluso nel leasing	</t>
        </r>
      </text>
    </comment>
    <comment ref="I207" authorId="0" shapeId="0" xr:uid="{00000000-0006-0000-0100-000003000000}">
      <text>
        <r>
          <rPr>
            <sz val="11"/>
            <color indexed="8"/>
            <rFont val="Helvetica"/>
            <family val="2"/>
          </rPr>
          <t xml:space="preserve">90:
SDD
</t>
        </r>
      </text>
    </comment>
    <comment ref="I216" authorId="0" shapeId="0" xr:uid="{00000000-0006-0000-0100-000004000000}">
      <text>
        <r>
          <rPr>
            <sz val="11"/>
            <color indexed="8"/>
            <rFont val="Helvetica"/>
            <family val="2"/>
          </rPr>
          <t>90:
Conguaglio pagato Euro 454,00</t>
        </r>
      </text>
    </comment>
    <comment ref="I232" authorId="0" shapeId="0" xr:uid="{00000000-0006-0000-0100-000005000000}">
      <text>
        <r>
          <rPr>
            <sz val="11"/>
            <color indexed="8"/>
            <rFont val="Helvetica"/>
            <family val="2"/>
          </rPr>
          <t xml:space="preserve">90:
Euro 330.00 (30 assicurati)
Euro 300,00 Cassa Previline Assistance	</t>
        </r>
      </text>
    </comment>
    <comment ref="L261" authorId="0" shapeId="0" xr:uid="{00000000-0006-0000-0100-000006000000}">
      <text>
        <r>
          <rPr>
            <sz val="11"/>
            <color indexed="8"/>
            <rFont val="Helvetica"/>
            <family val="2"/>
          </rPr>
          <t xml:space="preserve">90:
Cessata per recesso il 05.04.2022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90</author>
  </authors>
  <commentList>
    <comment ref="H18" authorId="0" shapeId="0" xr:uid="{00000000-0006-0000-0200-000001000000}">
      <text>
        <r>
          <rPr>
            <sz val="11"/>
            <color indexed="8"/>
            <rFont val="Helvetica"/>
            <family val="2"/>
          </rPr>
          <t>90:
Importo della fideiussione</t>
        </r>
      </text>
    </comment>
    <comment ref="H19" authorId="0" shapeId="0" xr:uid="{00000000-0006-0000-0200-000002000000}">
      <text>
        <r>
          <rPr>
            <sz val="11"/>
            <color indexed="8"/>
            <rFont val="Helvetica"/>
            <family val="2"/>
          </rPr>
          <t xml:space="preserve">90:
Importo della fideiussione	</t>
        </r>
      </text>
    </comment>
    <comment ref="H42" authorId="0" shapeId="0" xr:uid="{00000000-0006-0000-0200-000003000000}">
      <text>
        <r>
          <rPr>
            <sz val="11"/>
            <color indexed="8"/>
            <rFont val="Helvetica"/>
            <family val="2"/>
          </rPr>
          <t>90:
Importo assicurato.</t>
        </r>
      </text>
    </comment>
    <comment ref="I84" authorId="0" shapeId="0" xr:uid="{00000000-0006-0000-0200-000004000000}">
      <text>
        <r>
          <rPr>
            <sz val="11"/>
            <color indexed="8"/>
            <rFont val="Helvetica"/>
            <family val="2"/>
          </rPr>
          <t xml:space="preserve">90:
Euro 330.00 (30 assicurati)
Euro 300,00 Cassa Previline Assistance	</t>
        </r>
      </text>
    </comment>
    <comment ref="L113" authorId="0" shapeId="0" xr:uid="{00000000-0006-0000-0200-000005000000}">
      <text>
        <r>
          <rPr>
            <sz val="11"/>
            <color indexed="8"/>
            <rFont val="Helvetica"/>
            <family val="2"/>
          </rPr>
          <t xml:space="preserve">90:
Cessata per recesso il 05.04.2022	</t>
        </r>
      </text>
    </comment>
  </commentList>
</comments>
</file>

<file path=xl/sharedStrings.xml><?xml version="1.0" encoding="utf-8"?>
<sst xmlns="http://schemas.openxmlformats.org/spreadsheetml/2006/main" count="2975" uniqueCount="708">
  <si>
    <t>Prog.</t>
  </si>
  <si>
    <t>Tipologia polizza</t>
  </si>
  <si>
    <t>Azienda/Contraente</t>
  </si>
  <si>
    <t>Compagnia assicurativa</t>
  </si>
  <si>
    <t>Referente</t>
  </si>
  <si>
    <t>Numero polizza</t>
  </si>
  <si>
    <t>Coperture</t>
  </si>
  <si>
    <t>Massimali</t>
  </si>
  <si>
    <t>Ultimo premio pagato</t>
  </si>
  <si>
    <t>Periodo di copertura</t>
  </si>
  <si>
    <t>SCADENZA</t>
  </si>
  <si>
    <t>SCADUTE</t>
  </si>
  <si>
    <t>IN ATTESA DI CONFERMA</t>
  </si>
  <si>
    <t>NOTE</t>
  </si>
  <si>
    <t>Generale</t>
  </si>
  <si>
    <t>Zilio Group Srl</t>
  </si>
  <si>
    <t>UnipolSai Assicurazioni SpA</t>
  </si>
  <si>
    <t>Giancarlo Toniazzo</t>
  </si>
  <si>
    <t>1/57382/87/187491552</t>
  </si>
  <si>
    <t>Incendio locali</t>
  </si>
  <si>
    <t>08.06.2022 - 08.06.2023</t>
  </si>
  <si>
    <t>Incendio contenuto</t>
  </si>
  <si>
    <t>Ricorso terzi</t>
  </si>
  <si>
    <t>Furto e rapina contenuto</t>
  </si>
  <si>
    <t>Cristalli: vetri e insegne</t>
  </si>
  <si>
    <t>Macchine elettroniche</t>
  </si>
  <si>
    <t>1/57382/77/760413995</t>
  </si>
  <si>
    <t>Polizza Retail Più infortuni (Damiano Zilio) Morte</t>
  </si>
  <si>
    <r>
      <rPr>
        <strike/>
        <sz val="11"/>
        <color indexed="8"/>
        <rFont val="Avenir Next Regular"/>
      </rPr>
      <t xml:space="preserve">31.12.2021 - 31.12.2022
</t>
    </r>
    <r>
      <rPr>
        <sz val="11"/>
        <color indexed="8"/>
        <rFont val="Avenir Next Regular"/>
      </rPr>
      <t>31.12.2022 - 31.12.2023</t>
    </r>
  </si>
  <si>
    <t>VERIFICARE QUIETANZA SE PRESENTE IN ARCHIVIO</t>
  </si>
  <si>
    <t>Rimborso spese di cura</t>
  </si>
  <si>
    <t>Indennità ricovero e convalescenza al giorno</t>
  </si>
  <si>
    <t>Indennità temporanea al giorno</t>
  </si>
  <si>
    <t>Polizza di gruppo</t>
  </si>
  <si>
    <t>181132038</t>
  </si>
  <si>
    <t>Polizza di gruppo
- Responsabilità civile verso terzi per sinistro, per persona e per danni a cose</t>
  </si>
  <si>
    <t>5.039,1 € Premio
8244,00 Conguaglio</t>
  </si>
  <si>
    <r>
      <rPr>
        <strike/>
        <sz val="11"/>
        <color indexed="8"/>
        <rFont val="Avenir Next Regular"/>
      </rPr>
      <t xml:space="preserve">28.04.2021 - 28.04.2022
</t>
    </r>
    <r>
      <rPr>
        <strike/>
        <sz val="11"/>
        <color indexed="8"/>
        <rFont val="Avenir Next Regular"/>
      </rPr>
      <t xml:space="preserve">28.04.2022 - 28.10.2022
</t>
    </r>
    <r>
      <rPr>
        <sz val="11"/>
        <color indexed="8"/>
        <rFont val="Avenir Next Regular"/>
      </rPr>
      <t>28.10.2022 - 28.04.2023</t>
    </r>
  </si>
  <si>
    <t>- Responsabilità civile verso i prestatori di lavoro per sinistro</t>
  </si>
  <si>
    <t>- Responsabilità civile verso i prestatori di lavoro per persona</t>
  </si>
  <si>
    <t>Subtotali ZG generale</t>
  </si>
  <si>
    <t xml:space="preserve"> </t>
  </si>
  <si>
    <t>Automezzi</t>
  </si>
  <si>
    <t>181208966</t>
  </si>
  <si>
    <r>
      <rPr>
        <sz val="11"/>
        <color indexed="8"/>
        <rFont val="Avenir Next Regular"/>
      </rPr>
      <t xml:space="preserve">Jeep Renegade / FP098XS
</t>
    </r>
    <r>
      <rPr>
        <sz val="11"/>
        <color indexed="8"/>
        <rFont val="Avenir Next Regular"/>
      </rPr>
      <t xml:space="preserve">in uso a Denis Peruch
</t>
    </r>
    <r>
      <rPr>
        <sz val="11"/>
        <color indexed="8"/>
        <rFont val="Avenir Next Regular"/>
      </rPr>
      <t>RCA per sinistro</t>
    </r>
  </si>
  <si>
    <r>
      <rPr>
        <strike/>
        <sz val="11"/>
        <color indexed="8"/>
        <rFont val="Avenir Next Regular"/>
      </rPr>
      <t xml:space="preserve">30.06.2021 - 30.06.2022
</t>
    </r>
    <r>
      <rPr>
        <sz val="11"/>
        <color indexed="8"/>
        <rFont val="Avenir Next Regular"/>
      </rPr>
      <t>30.06.2022 - 30.06.2023</t>
    </r>
  </si>
  <si>
    <t>RCA per danni alle persone</t>
  </si>
  <si>
    <t>RCA per danni alle cose</t>
  </si>
  <si>
    <t>Incendio</t>
  </si>
  <si>
    <t xml:space="preserve">Furto e rapina </t>
  </si>
  <si>
    <t>Eventi naturali</t>
  </si>
  <si>
    <t>Eventi sociopolitici</t>
  </si>
  <si>
    <t>Collisione</t>
  </si>
  <si>
    <t>Infortuni del conducente
- Morte
- Invalidità permanente
- Rimborso spese mediche da infortunio
- Indennità per ricovero
- Indennità per immobilizzazione</t>
  </si>
  <si>
    <t>200.000,00
200.000,00
7.500,00
120,00
60,00</t>
  </si>
  <si>
    <t>Tutela legale</t>
  </si>
  <si>
    <t>Generali (Leasys)</t>
  </si>
  <si>
    <t>Stefano Baggio</t>
  </si>
  <si>
    <t>'028304107</t>
  </si>
  <si>
    <r>
      <rPr>
        <sz val="11"/>
        <color indexed="8"/>
        <rFont val="Avenir Next Regular"/>
      </rPr>
      <t xml:space="preserve">Fiat 500X / FX258WM 
</t>
    </r>
    <r>
      <rPr>
        <sz val="11"/>
        <color indexed="8"/>
        <rFont val="Avenir Next Regular"/>
      </rPr>
      <t xml:space="preserve">in uso a Mariani Maurizio
</t>
    </r>
    <r>
      <rPr>
        <sz val="11"/>
        <color indexed="8"/>
        <rFont val="Avenir Next Regular"/>
      </rPr>
      <t>Per sinistro, per persone, per cose</t>
    </r>
  </si>
  <si>
    <t>Inclusa nel noleggio</t>
  </si>
  <si>
    <r>
      <rPr>
        <strike/>
        <sz val="11"/>
        <color indexed="8"/>
        <rFont val="Avenir Next Regular"/>
      </rPr>
      <t xml:space="preserve">03.07.2021 - 03.07.2022
</t>
    </r>
    <r>
      <rPr>
        <sz val="11"/>
        <color indexed="8"/>
        <rFont val="Avenir Next Regular"/>
      </rPr>
      <t>03.07.2022 - 03.07.2023</t>
    </r>
  </si>
  <si>
    <t>30/183899865</t>
  </si>
  <si>
    <r>
      <rPr>
        <sz val="11"/>
        <color indexed="8"/>
        <rFont val="Avenir Next Regular"/>
      </rPr>
      <t xml:space="preserve">Kia Sportage/ GF367YS
</t>
    </r>
    <r>
      <rPr>
        <sz val="11"/>
        <color indexed="8"/>
        <rFont val="Avenir Next Regular"/>
      </rPr>
      <t xml:space="preserve">in uso ad Antonio Vecchiato 
</t>
    </r>
    <r>
      <rPr>
        <sz val="11"/>
        <color indexed="8"/>
        <rFont val="Avenir Next Regular"/>
      </rPr>
      <t>RCA per sinistro</t>
    </r>
  </si>
  <si>
    <r>
      <rPr>
        <strike/>
        <sz val="11"/>
        <color indexed="8"/>
        <rFont val="Avenir Next Regular"/>
      </rPr>
      <t xml:space="preserve">23.09.2021 - 23.09.2022
</t>
    </r>
    <r>
      <rPr>
        <sz val="11"/>
        <color indexed="8"/>
        <rFont val="Avenir Next Regular"/>
      </rPr>
      <t>23.09.2022 - 23.09.2023</t>
    </r>
  </si>
  <si>
    <t>Kasko</t>
  </si>
  <si>
    <t>Allianz Bassano</t>
  </si>
  <si>
    <t>Sabrina</t>
  </si>
  <si>
    <t>'00529345476</t>
  </si>
  <si>
    <t>RCA Jeep Compass / GB498EJ
- in uso a Stefano Averno per danni a persona, per danni a cose</t>
  </si>
  <si>
    <r>
      <rPr>
        <strike/>
        <sz val="11"/>
        <color indexed="8"/>
        <rFont val="Avenir Next Regular"/>
      </rPr>
      <t xml:space="preserve">25.09.2021 - 25.09.2022
</t>
    </r>
    <r>
      <rPr>
        <sz val="11"/>
        <color indexed="8"/>
        <rFont val="Avenir Next Regular"/>
      </rPr>
      <t>24.09.2022 .24.09.2023</t>
    </r>
  </si>
  <si>
    <t>'1/57382/135/175218171</t>
  </si>
  <si>
    <r>
      <rPr>
        <sz val="11"/>
        <color indexed="8"/>
        <rFont val="Avenir Next Regular"/>
      </rPr>
      <t xml:space="preserve">Jeep Compass / GB498EJ
</t>
    </r>
    <r>
      <rPr>
        <sz val="11"/>
        <color indexed="8"/>
        <rFont val="Avenir Next Regular"/>
      </rPr>
      <t xml:space="preserve">- in uso a Stefano Averno
</t>
    </r>
    <r>
      <rPr>
        <sz val="11"/>
        <color indexed="8"/>
        <rFont val="Avenir Next Regular"/>
      </rPr>
      <t>Kasko</t>
    </r>
  </si>
  <si>
    <r>
      <rPr>
        <strike/>
        <sz val="11"/>
        <color indexed="8"/>
        <rFont val="Avenir Next Regular"/>
      </rPr>
      <t xml:space="preserve">24.09.2021 - 24.09.2022
</t>
    </r>
    <r>
      <rPr>
        <sz val="11"/>
        <color indexed="8"/>
        <rFont val="Avenir Next Regular"/>
      </rPr>
      <t>25.09.2022 - 25.09.2023</t>
    </r>
  </si>
  <si>
    <t>100.000,00
100.000,00
5.000,00
80,00
40,00</t>
  </si>
  <si>
    <t xml:space="preserve">Generali </t>
  </si>
  <si>
    <t>Bertapelle</t>
  </si>
  <si>
    <t xml:space="preserve">'29700511 </t>
  </si>
  <si>
    <r>
      <rPr>
        <sz val="11"/>
        <color indexed="8"/>
        <rFont val="Avenir Next Regular"/>
      </rPr>
      <t xml:space="preserve">Alfa Romeo Stelvio / GC647YX
</t>
    </r>
    <r>
      <rPr>
        <sz val="11"/>
        <color indexed="8"/>
        <rFont val="Avenir Next Regular"/>
      </rPr>
      <t xml:space="preserve">in uso ad Andrea Ceschin
</t>
    </r>
    <r>
      <rPr>
        <sz val="11"/>
        <color indexed="8"/>
        <rFont val="Avenir Next Regular"/>
      </rPr>
      <t xml:space="preserve">Per sinistro
</t>
    </r>
    <r>
      <rPr>
        <sz val="11"/>
        <color indexed="8"/>
        <rFont val="Avenir Next Regular"/>
      </rPr>
      <t xml:space="preserve">Per persone
</t>
    </r>
    <r>
      <rPr>
        <sz val="11"/>
        <color indexed="8"/>
        <rFont val="Avenir Next Regular"/>
      </rPr>
      <t>Cose</t>
    </r>
  </si>
  <si>
    <t>12.000,00
12.000,00
12.000,00</t>
  </si>
  <si>
    <r>
      <rPr>
        <strike/>
        <sz val="11"/>
        <color indexed="8"/>
        <rFont val="Avenir Next Regular"/>
      </rPr>
      <t xml:space="preserve">01.12.2021 - 01.12.2022
</t>
    </r>
    <r>
      <rPr>
        <sz val="11"/>
        <color indexed="8"/>
        <rFont val="Avenir Next Regular"/>
      </rPr>
      <t>01.12.2022 - 01.12.2023</t>
    </r>
  </si>
  <si>
    <t>1/57382/135/190073465</t>
  </si>
  <si>
    <r>
      <rPr>
        <sz val="11"/>
        <color indexed="8"/>
        <rFont val="Avenir Next Regular"/>
      </rPr>
      <t xml:space="preserve">Mercedes GLA / GL610YH
</t>
    </r>
    <r>
      <rPr>
        <sz val="11"/>
        <color indexed="8"/>
        <rFont val="Avenir Next Regular"/>
      </rPr>
      <t xml:space="preserve">- in uso a Tatiana Zilio
</t>
    </r>
    <r>
      <rPr>
        <sz val="11"/>
        <color indexed="8"/>
        <rFont val="Avenir Next Regular"/>
      </rPr>
      <t>Kasko</t>
    </r>
  </si>
  <si>
    <t>17.11.2022 - 17.11.2023</t>
  </si>
  <si>
    <t>Infortunio conducente</t>
  </si>
  <si>
    <t>531895482</t>
  </si>
  <si>
    <t>Mercedes GLA / GL610YH
- in uso a Tatiana Zilio
RCA</t>
  </si>
  <si>
    <t>Mercedes Benz</t>
  </si>
  <si>
    <t>DA VERFICARE
Grandine…</t>
  </si>
  <si>
    <t>Subtotali  ZG automezzi</t>
  </si>
  <si>
    <t>TOTALE ZG</t>
  </si>
  <si>
    <t>Cantiere</t>
  </si>
  <si>
    <t>Zilio Environment  Srl</t>
  </si>
  <si>
    <t>420207360</t>
  </si>
  <si>
    <t>Polizza EAR - opere edili, meccaniche ed elettriche SA3 
- EAR  Impianti ed opere permanenti e temporanei</t>
  </si>
  <si>
    <t>'esecuzione opere elettriche: 03.02.2022 - 03.02.2023                                                   manutenzione opere: 03.02.2023 - 03.02.2024</t>
  </si>
  <si>
    <t>Opere od impianti preesistenti</t>
  </si>
  <si>
    <t>Costi di demolizione o di sgomberto</t>
  </si>
  <si>
    <t>Macchinario, baraccamenti od attrezzature di cantiere</t>
  </si>
  <si>
    <t>-</t>
  </si>
  <si>
    <t xml:space="preserve">Sinistri </t>
  </si>
  <si>
    <t>430203385</t>
  </si>
  <si>
    <t>Polizza EAR
Costruzione impianto fotovoltaico su tetto sopra impianto industriale Cavarzan
- opere e impianti preesistenti</t>
  </si>
  <si>
    <t>07.02.2023 - 15.05.2023</t>
  </si>
  <si>
    <t>- opere e impianti preesistenti</t>
  </si>
  <si>
    <t>Da stampare</t>
  </si>
  <si>
    <t>Polizza EAR centrale in costruzione Torrino Foresta</t>
  </si>
  <si>
    <t>Subtotali ZE cantieri</t>
  </si>
  <si>
    <t>184029717</t>
  </si>
  <si>
    <r>
      <rPr>
        <sz val="11"/>
        <color indexed="8"/>
        <rFont val="Avenir Next Regular"/>
      </rPr>
      <t xml:space="preserve">Jeep Compass / FZ657BT
</t>
    </r>
    <r>
      <rPr>
        <sz val="11"/>
        <color indexed="8"/>
        <rFont val="Avenir Next Regular"/>
      </rPr>
      <t xml:space="preserve">in uso a Fabio Merlo
</t>
    </r>
    <r>
      <rPr>
        <sz val="11"/>
        <color indexed="8"/>
        <rFont val="Avenir Next Regular"/>
      </rPr>
      <t>RCA per sinistro</t>
    </r>
  </si>
  <si>
    <r>
      <rPr>
        <strike/>
        <sz val="11"/>
        <color indexed="8"/>
        <rFont val="Avenir Next Regular"/>
      </rPr>
      <t xml:space="preserve">17.02.2022 - 17.02.2023
</t>
    </r>
    <r>
      <rPr>
        <sz val="11"/>
        <color indexed="8"/>
        <rFont val="Avenir Next Regular"/>
      </rPr>
      <t>17.02.2023 - 17.02.2024</t>
    </r>
  </si>
  <si>
    <t>Per danni alle persone</t>
  </si>
  <si>
    <t>Per danni alle cose</t>
  </si>
  <si>
    <t>'1/57382/135/172166065 
- per le altre coperture</t>
  </si>
  <si>
    <r>
      <rPr>
        <sz val="11"/>
        <color indexed="8"/>
        <rFont val="Avenir Next Regular"/>
      </rPr>
      <t xml:space="preserve">Jeep Compass / FZ657BT
</t>
    </r>
    <r>
      <rPr>
        <sz val="11"/>
        <color indexed="8"/>
        <rFont val="Avenir Next Regular"/>
      </rPr>
      <t xml:space="preserve">in uso a Fabio Merlo
</t>
    </r>
    <r>
      <rPr>
        <sz val="11"/>
        <color indexed="8"/>
        <rFont val="Avenir Next Regular"/>
      </rPr>
      <t>Incendio</t>
    </r>
  </si>
  <si>
    <t>Cristalli: riparazione libera</t>
  </si>
  <si>
    <t>Assistenza completa</t>
  </si>
  <si>
    <t>530207251</t>
  </si>
  <si>
    <t>RCA Fiat Doblò /GE575RA 
-In uso a Massimiliamo Moreno
Per danni a persona e a cose</t>
  </si>
  <si>
    <r>
      <rPr>
        <strike/>
        <sz val="11"/>
        <color indexed="8"/>
        <rFont val="Avenir Next Regular"/>
      </rPr>
      <t xml:space="preserve">23.04.2021 - 23.04.2022
</t>
    </r>
    <r>
      <rPr>
        <sz val="11"/>
        <color indexed="8"/>
        <rFont val="Avenir Next Regular"/>
      </rPr>
      <t>23.04.2022 - 23.04.2023</t>
    </r>
  </si>
  <si>
    <t xml:space="preserve">1/57382/135/181115280 </t>
  </si>
  <si>
    <t>Collisione Fiat Doblò /GE575RA 
-In uso a Massimiliamo Moreno
Collisione</t>
  </si>
  <si>
    <t>00.530207689</t>
  </si>
  <si>
    <r>
      <rPr>
        <sz val="11"/>
        <color indexed="8"/>
        <rFont val="Avenir Next Regular"/>
      </rPr>
      <t xml:space="preserve">RCA Fiat Doblò GE 946RE 
</t>
    </r>
    <r>
      <rPr>
        <sz val="11"/>
        <color indexed="8"/>
        <rFont val="Avenir Next Regular"/>
      </rPr>
      <t xml:space="preserve">In uso a Zampini Gabriele 
</t>
    </r>
    <r>
      <rPr>
        <sz val="11"/>
        <color indexed="8"/>
        <rFont val="Avenir Next Regular"/>
      </rPr>
      <t>Per danni a persone e cose</t>
    </r>
  </si>
  <si>
    <r>
      <rPr>
        <strike/>
        <sz val="11"/>
        <color indexed="8"/>
        <rFont val="Avenir Next Regular"/>
      </rPr>
      <t xml:space="preserve">03.06.2021 - 03.06.2022
</t>
    </r>
    <r>
      <rPr>
        <sz val="11"/>
        <color indexed="8"/>
        <rFont val="Avenir Next Regular"/>
      </rPr>
      <t>03.06.2022 - 03.06.2023</t>
    </r>
  </si>
  <si>
    <t>1/57382/135/181177351</t>
  </si>
  <si>
    <r>
      <rPr>
        <sz val="11"/>
        <color indexed="8"/>
        <rFont val="Avenir Next Regular"/>
      </rPr>
      <t xml:space="preserve">Fiat Doblò GE 946RE 
</t>
    </r>
    <r>
      <rPr>
        <sz val="11"/>
        <color indexed="8"/>
        <rFont val="Avenir Next Regular"/>
      </rPr>
      <t xml:space="preserve">In uso a Zampini Gabriele 
</t>
    </r>
    <r>
      <rPr>
        <sz val="11"/>
        <color indexed="8"/>
        <rFont val="Avenir Next Regular"/>
      </rPr>
      <t>Collisione</t>
    </r>
  </si>
  <si>
    <r>
      <rPr>
        <strike/>
        <sz val="11"/>
        <color indexed="8"/>
        <rFont val="Avenir Next Regular"/>
      </rPr>
      <t xml:space="preserve">07.06.2021 - 07.06.2022
</t>
    </r>
    <r>
      <rPr>
        <sz val="11"/>
        <color indexed="8"/>
        <rFont val="Avenir Next Regular"/>
      </rPr>
      <t>07.06.2022 - 07.06.2023</t>
    </r>
  </si>
  <si>
    <t>'1/57382/135/181209013</t>
  </si>
  <si>
    <r>
      <rPr>
        <sz val="11"/>
        <color indexed="8"/>
        <rFont val="Avenir Next Regular"/>
      </rPr>
      <t xml:space="preserve">Fiat Fiorino / EZ273CR
</t>
    </r>
    <r>
      <rPr>
        <sz val="11"/>
        <color indexed="8"/>
        <rFont val="Avenir Next Regular"/>
      </rPr>
      <t xml:space="preserve">in uso a Federico Borgo
</t>
    </r>
    <r>
      <rPr>
        <sz val="11"/>
        <color indexed="8"/>
        <rFont val="Avenir Next Regular"/>
      </rPr>
      <t>Collisione</t>
    </r>
  </si>
  <si>
    <t>530207966</t>
  </si>
  <si>
    <r>
      <rPr>
        <sz val="11"/>
        <color indexed="8"/>
        <rFont val="Avenir Next Regular"/>
      </rPr>
      <t xml:space="preserve">RCA Fiat Fiorino / EZ273CR
</t>
    </r>
    <r>
      <rPr>
        <sz val="11"/>
        <color indexed="8"/>
        <rFont val="Avenir Next Regular"/>
      </rPr>
      <t xml:space="preserve">in uso a Federico Borgo
</t>
    </r>
    <r>
      <rPr>
        <sz val="11"/>
        <color indexed="8"/>
        <rFont val="Avenir Next Regular"/>
      </rPr>
      <t>Per danni a persone e cose</t>
    </r>
  </si>
  <si>
    <r>
      <rPr>
        <strike/>
        <sz val="11"/>
        <color indexed="8"/>
        <rFont val="Avenir Next Regular"/>
      </rPr>
      <t xml:space="preserve">01.07.2021 - 01.07.2022
</t>
    </r>
    <r>
      <rPr>
        <sz val="11"/>
        <color indexed="8"/>
        <rFont val="Avenir Next Regular"/>
      </rPr>
      <t>01.07.2022 - 01.07.2023</t>
    </r>
  </si>
  <si>
    <t>181180768</t>
  </si>
  <si>
    <t>RCA Rimorchio Agricolo / AR522C
- per sinistro
- Per danni alle persone
- Per danni alle cose</t>
  </si>
  <si>
    <r>
      <rPr>
        <strike/>
        <sz val="11"/>
        <color indexed="8"/>
        <rFont val="Avenir Next Regular"/>
      </rPr>
      <t xml:space="preserve">08.06.2021 - 08.06.2022
</t>
    </r>
    <r>
      <rPr>
        <sz val="11"/>
        <color indexed="8"/>
        <rFont val="Avenir Next Regular"/>
      </rPr>
      <t>08.06.2021 . 08.06.2023</t>
    </r>
  </si>
  <si>
    <t>Ricorso terzi da incendio</t>
  </si>
  <si>
    <t xml:space="preserve">Furto valore </t>
  </si>
  <si>
    <t>Tutale legale</t>
  </si>
  <si>
    <t>181180769</t>
  </si>
  <si>
    <t>RCA Rimorchio Agricolo / AR523C
- per sinistro
- Per danni alle persone
- Per danni alle cose</t>
  </si>
  <si>
    <t>181180773</t>
  </si>
  <si>
    <t>RCA Rimorchio Agricolo / AR524C - per sinistro
- Per danni alle persone
- Per danni alle cose</t>
  </si>
  <si>
    <t>181180776</t>
  </si>
  <si>
    <t>RCA Rimorchio Agricolo / AR525C
- per sinistro
- Per danni alle persone
- Per danni alle cose</t>
  </si>
  <si>
    <t>181180764</t>
  </si>
  <si>
    <t>RCA Rimorchio Agricolo / AR526C
- per sinistro
- Per danni alle persone
- Per danni alle cose</t>
  </si>
  <si>
    <t>181180762</t>
  </si>
  <si>
    <t>RCA Rimorchio Agricolo / AR527C
- per sinistro
- Per danni alle persone
- Per danni alle cose</t>
  </si>
  <si>
    <t>181206543</t>
  </si>
  <si>
    <r>
      <rPr>
        <sz val="11"/>
        <color indexed="8"/>
        <rFont val="Avenir Next Regular"/>
      </rPr>
      <t xml:space="preserve">Fiat 500 X / FP775XP
</t>
    </r>
    <r>
      <rPr>
        <sz val="11"/>
        <color indexed="8"/>
        <rFont val="Avenir Next Regular"/>
      </rPr>
      <t xml:space="preserve">In uso a Fellet Samuele
</t>
    </r>
    <r>
      <rPr>
        <sz val="11"/>
        <color indexed="8"/>
        <rFont val="Avenir Next Regular"/>
      </rPr>
      <t>RCA per sinistro</t>
    </r>
  </si>
  <si>
    <r>
      <rPr>
        <strike/>
        <sz val="11"/>
        <color indexed="8"/>
        <rFont val="Avenir Next Regular"/>
      </rPr>
      <t xml:space="preserve">29.06.2021 - 29.062022
</t>
    </r>
    <r>
      <rPr>
        <sz val="11"/>
        <color indexed="8"/>
        <rFont val="Avenir Next Regular"/>
      </rPr>
      <t>29.06.2022 - 29.06.2023</t>
    </r>
  </si>
  <si>
    <t>Furto e rapina</t>
  </si>
  <si>
    <r>
      <rPr>
        <sz val="11"/>
        <color indexed="8"/>
        <rFont val="Avenir Next Regular"/>
      </rPr>
      <t xml:space="preserve">Alfa Romeo Stelvio / FZ130SB
</t>
    </r>
    <r>
      <rPr>
        <sz val="11"/>
        <color indexed="8"/>
        <rFont val="Avenir Next Regular"/>
      </rPr>
      <t xml:space="preserve">in uso a Yorich Rigon
</t>
    </r>
    <r>
      <rPr>
        <sz val="11"/>
        <color indexed="8"/>
        <rFont val="Avenir Next Regular"/>
      </rPr>
      <t>Per sinistro, per persone, per cose</t>
    </r>
  </si>
  <si>
    <t>30/183904798</t>
  </si>
  <si>
    <r>
      <rPr>
        <sz val="11"/>
        <color indexed="8"/>
        <rFont val="Avenir Next Regular"/>
      </rPr>
      <t xml:space="preserve">Kia Sportage / GF 490YS
</t>
    </r>
    <r>
      <rPr>
        <sz val="11"/>
        <color indexed="8"/>
        <rFont val="Avenir Next Regular"/>
      </rPr>
      <t xml:space="preserve">in uso a Marco Spagnoli
</t>
    </r>
    <r>
      <rPr>
        <sz val="11"/>
        <color indexed="8"/>
        <rFont val="Avenir Next Regular"/>
      </rPr>
      <t>RCA per sinistro</t>
    </r>
  </si>
  <si>
    <r>
      <rPr>
        <strike/>
        <sz val="11"/>
        <color indexed="8"/>
        <rFont val="Avenir Next Regular"/>
      </rPr>
      <t xml:space="preserve">28.09.2021 - 28.09.2022
</t>
    </r>
    <r>
      <rPr>
        <sz val="11"/>
        <color indexed="8"/>
        <rFont val="Avenir Next Regular"/>
      </rPr>
      <t>29.09.2022 - 29.09.2023</t>
    </r>
  </si>
  <si>
    <r>
      <rPr>
        <sz val="11"/>
        <color indexed="8"/>
        <rFont val="Avenir Next Regular"/>
      </rPr>
      <t xml:space="preserve">Tesla Model Y / GK158MX
</t>
    </r>
    <r>
      <rPr>
        <sz val="11"/>
        <color indexed="8"/>
        <rFont val="Avenir Next Regular"/>
      </rPr>
      <t xml:space="preserve">in uso a Damiano Zilio
</t>
    </r>
    <r>
      <rPr>
        <sz val="11"/>
        <color indexed="8"/>
        <rFont val="Avenir Next Regular"/>
      </rPr>
      <t>Incendio</t>
    </r>
  </si>
  <si>
    <t>15.12.2022 - 15.12.2023</t>
  </si>
  <si>
    <t>531895654</t>
  </si>
  <si>
    <t>Tesla Model Y / GK158MX
in uso a Damiano Zilio
RCA</t>
  </si>
  <si>
    <t>Subtotali  ZE automezzi</t>
  </si>
  <si>
    <t>HDI Italia SpA</t>
  </si>
  <si>
    <t>Banca Carige SpA</t>
  </si>
  <si>
    <t>822090516</t>
  </si>
  <si>
    <t>Decesso da infortunio</t>
  </si>
  <si>
    <t>19.04.2022 - 30.04.2024</t>
  </si>
  <si>
    <t>30/04/2024</t>
  </si>
  <si>
    <t>Invalidità totale</t>
  </si>
  <si>
    <t>Malattia grave</t>
  </si>
  <si>
    <t>Ricovero ospedaliero</t>
  </si>
  <si>
    <t>50,00 / al giorno</t>
  </si>
  <si>
    <t>Inabilità totale temporanea da infortunio e malattia</t>
  </si>
  <si>
    <t>Pari all’importo della rata del prestito chirografario al momento del sinistro</t>
  </si>
  <si>
    <t>1/57382/87/187440939</t>
  </si>
  <si>
    <t>Contenuto</t>
  </si>
  <si>
    <t>01.05.2022 - 01.05.2023</t>
  </si>
  <si>
    <t>01/05/2023</t>
  </si>
  <si>
    <t>Rischio locativo (incendio)</t>
  </si>
  <si>
    <t>Atti vandalici, fuoriuscita liquidi, eventi atmosferici, eventi atmosferici estesi e ricorso terzi</t>
  </si>
  <si>
    <t>Fenomeno elettrici</t>
  </si>
  <si>
    <t>RCT
Uffici Milano</t>
  </si>
  <si>
    <t>Subtotali  ZE Generale</t>
  </si>
  <si>
    <t xml:space="preserve">  </t>
  </si>
  <si>
    <t>TOTALE ZE</t>
  </si>
  <si>
    <t>Eco-PV</t>
  </si>
  <si>
    <t>1/57382/122/153386121</t>
  </si>
  <si>
    <t>Polizza multirischi sede Roma Via Brenta
Incendio locali</t>
  </si>
  <si>
    <r>
      <rPr>
        <strike/>
        <sz val="11"/>
        <color indexed="8"/>
        <rFont val="Avenir Next Regular"/>
      </rPr>
      <t xml:space="preserve">09.06.2021 - 09.06.2022
</t>
    </r>
    <r>
      <rPr>
        <sz val="11"/>
        <color indexed="8"/>
        <rFont val="Avenir Next Regular"/>
      </rPr>
      <t>09.06.2022 - 09.06.2023</t>
    </r>
  </si>
  <si>
    <t>09/06/2023</t>
  </si>
  <si>
    <t>Incendio - ricorso terzi</t>
  </si>
  <si>
    <t>RC - Esercizio studio/ufficio</t>
  </si>
  <si>
    <t>1/57382/87/150759586</t>
  </si>
  <si>
    <t>- RCT attività commerciale</t>
  </si>
  <si>
    <r>
      <rPr>
        <strike/>
        <sz val="11"/>
        <color indexed="8"/>
        <rFont val="Avenir Next Regular"/>
      </rPr>
      <t xml:space="preserve">04.01.2022 - 04.01.2023
</t>
    </r>
    <r>
      <rPr>
        <sz val="11"/>
        <color indexed="8"/>
        <rFont val="Avenir Next Regular"/>
      </rPr>
      <t>04.01.2023 - 04.01.2024</t>
    </r>
  </si>
  <si>
    <t>- RCO/RCI resp. civile verso prestat. lavoro (danni a terzi nello svolgimento dell’attività di polizza e responsabilità verso dipendenti)</t>
  </si>
  <si>
    <t>Elba Assicurazioni</t>
  </si>
  <si>
    <t>Zen Luigi</t>
  </si>
  <si>
    <t>1871760</t>
  </si>
  <si>
    <t>Polizza fideiussoria a fav. Ministero Ambiente</t>
  </si>
  <si>
    <t>10.05.2022 - 10.05.2029</t>
  </si>
  <si>
    <t>Subtotali ECO-PV generale</t>
  </si>
  <si>
    <t>TOTALE ECO-PV</t>
  </si>
  <si>
    <t>Regenerasolar Srl</t>
  </si>
  <si>
    <t>1/57382/87/147927261</t>
  </si>
  <si>
    <t>Polizza multirischi  Sede: Pove del Grappa
Incendio contenuto</t>
  </si>
  <si>
    <t>Incendio - rischio locativo</t>
  </si>
  <si>
    <t>Incendio - spese per demolire</t>
  </si>
  <si>
    <t>Incendio - pacchetto danni elettrici</t>
  </si>
  <si>
    <t>Incendio - pacchetto eventi atmosferici</t>
  </si>
  <si>
    <t>Incendio - danni elettrici - fenomeni elettrici</t>
  </si>
  <si>
    <t>Subtotali RS generale</t>
  </si>
  <si>
    <t>'297004330
(sostituisce 287085964 che sostituiva 285243426)</t>
  </si>
  <si>
    <t>RCA Iveco / EH968WV
Per sinistro, per persone, per cose</t>
  </si>
  <si>
    <t>29.10.2021 - 29.10.2022
29.10.2022 - 29.04.2023</t>
  </si>
  <si>
    <t>'00112916959</t>
  </si>
  <si>
    <r>
      <rPr>
        <sz val="11"/>
        <color indexed="8"/>
        <rFont val="Avenir Next Regular"/>
      </rPr>
      <t xml:space="preserve">Volvo XC40 / FS979TB
</t>
    </r>
    <r>
      <rPr>
        <sz val="11"/>
        <color indexed="8"/>
        <rFont val="Avenir Next Regular"/>
      </rPr>
      <t xml:space="preserve">in uso ad Adriano Zilio
</t>
    </r>
    <r>
      <rPr>
        <sz val="11"/>
        <color indexed="8"/>
        <rFont val="Avenir Next Regular"/>
      </rPr>
      <t xml:space="preserve">RCA per danni a persone, per danni a cose
</t>
    </r>
    <r>
      <rPr>
        <sz val="11"/>
        <color indexed="8"/>
        <rFont val="Avenir Next Regular"/>
      </rPr>
      <t>Incendio, furto totale o parziale, kasko, eventi speciali, garanzie aggiuntive, assistenza, infortuni, tutela legale</t>
    </r>
  </si>
  <si>
    <r>
      <rPr>
        <strike/>
        <sz val="11"/>
        <color indexed="8"/>
        <rFont val="Avenir Next Regular"/>
      </rPr>
      <t xml:space="preserve">11.12.2021- 11.12.2022
</t>
    </r>
    <r>
      <rPr>
        <sz val="11"/>
        <color indexed="8"/>
        <rFont val="Avenir Next Regular"/>
      </rPr>
      <t>11.12.2022 - 11.12.2023</t>
    </r>
  </si>
  <si>
    <t>Subtotali RS automezzi</t>
  </si>
  <si>
    <t>TOTALE RS</t>
  </si>
  <si>
    <t>Krunos Srl</t>
  </si>
  <si>
    <t>370604234</t>
  </si>
  <si>
    <t>Polizza multirischio per la persona (infortuni
Renato Antonio Tessarollo) Morte</t>
  </si>
  <si>
    <r>
      <rPr>
        <strike/>
        <sz val="11"/>
        <color indexed="8"/>
        <rFont val="Avenir Next Regular"/>
      </rPr>
      <t xml:space="preserve">22.11.2021 - 22.11.2022
</t>
    </r>
    <r>
      <rPr>
        <sz val="11"/>
        <color indexed="8"/>
        <rFont val="Avenir Next Regular"/>
      </rPr>
      <t>22.11.2022 - 22.11.2023</t>
    </r>
  </si>
  <si>
    <t>Invalidità permanente</t>
  </si>
  <si>
    <t>Rimborso spese</t>
  </si>
  <si>
    <t>Indennità giornaliera da ingessatura</t>
  </si>
  <si>
    <t>Rendita vitalizia</t>
  </si>
  <si>
    <t>Indennità giornaliera di ricovero</t>
  </si>
  <si>
    <t>Subtotali KRUNOS generale</t>
  </si>
  <si>
    <t>181173444</t>
  </si>
  <si>
    <t>Cantiere fabbricato Petilia Policastro, (Torrino Foresta)
Opere ed impianti permanente e temporanei 
Per ogni sinistro (franchigia 1.500,00)</t>
  </si>
  <si>
    <t>'-esecuzione opere: 31.05.2021 al 31.05.2022                                                 '- manutenzione opere 31.05.2022 al 31.05.2023</t>
  </si>
  <si>
    <t>Opere od impianti preesistenti
Per ogni sinistro</t>
  </si>
  <si>
    <t>Costi di demolizione o di sgombero</t>
  </si>
  <si>
    <t>Responsabilità civile verso terzi 
Per sinistro</t>
  </si>
  <si>
    <t>'370604066</t>
  </si>
  <si>
    <t>Polizza fideiussoria a fav. Consorzio di Bonifica Ionio Crotonese</t>
  </si>
  <si>
    <r>
      <rPr>
        <strike/>
        <sz val="11"/>
        <color indexed="8"/>
        <rFont val="Avenir Next Regular"/>
      </rPr>
      <t xml:space="preserve">29.09.2021 - 29.09.2022
</t>
    </r>
    <r>
      <rPr>
        <sz val="11"/>
        <color indexed="8"/>
        <rFont val="Avenir Next Regular"/>
      </rPr>
      <t>29.09.2022 - 29.09.2023</t>
    </r>
  </si>
  <si>
    <t>CATTOLICA ASS.NI 
(Agenzia Petilia Policastro)</t>
  </si>
  <si>
    <t>00205191003306</t>
  </si>
  <si>
    <t>Polizza fideiussoria a fav. Regione Calabria-
Dip. Infrastrutture - Lavori Pubblici - Mobilità</t>
  </si>
  <si>
    <t>12.11.2019 - 12.11.2024</t>
  </si>
  <si>
    <t>Subtotali KRUNOS cantiere</t>
  </si>
  <si>
    <r>
      <rPr>
        <sz val="11"/>
        <color indexed="8"/>
        <rFont val="Avenir Next Regular"/>
      </rPr>
      <t xml:space="preserve">Fiat 500X / FS639VH
</t>
    </r>
    <r>
      <rPr>
        <sz val="11"/>
        <color indexed="8"/>
        <rFont val="Avenir Next Regular"/>
      </rPr>
      <t xml:space="preserve">in uso a Renato Antonio Tessarollo
</t>
    </r>
    <r>
      <rPr>
        <sz val="11"/>
        <color indexed="8"/>
        <rFont val="Avenir Next Regular"/>
      </rPr>
      <t>Per sinistro, per persone, per cose</t>
    </r>
  </si>
  <si>
    <t>Subtotali KRUNOS automezzi</t>
  </si>
  <si>
    <t>TOTALE KRUNOS</t>
  </si>
  <si>
    <t>Ponte Giurino Energy Srl</t>
  </si>
  <si>
    <t>0400198484</t>
  </si>
  <si>
    <t xml:space="preserve">Cantiere Ponte Giurino 
- Polizza fideiussoria a fav. Provincia di Bergamo. Connessione di derivazione di acque pubbliche ad uso idroelettrico sulla rete acquedottistica gestita dalla comunità Mantana Valle Imagna </t>
  </si>
  <si>
    <t>20.10.2021 - 20.04.2022
20.04.2022 -  20.10.2022</t>
  </si>
  <si>
    <t>E' necessario provvedere al recesso una volta che viene efftuato il collaudo da parte della provincia di Bergamo. Per le modalità di recesso verificare in polizza (sarà necessario ritirare presso l'ente la copia di polizza). Il collaudo dovrebbe avvenire verso marzo/aprile/maggio.  Parlare con Massimiliano/Antonio.
Renato è stato avvisato che dovrà andare in provincia o richiedere via mail  (se possibile) copia del beneficiario.
COLLAUDO FATTTO</t>
  </si>
  <si>
    <t>0400198269</t>
  </si>
  <si>
    <t>Cantiere Ponte Giurino
- Incendio a fav. fabbricato Uiliam Pellegrini - Fabbricato</t>
  </si>
  <si>
    <r>
      <rPr>
        <strike/>
        <sz val="11"/>
        <color indexed="8"/>
        <rFont val="Avenir Next Regular"/>
      </rPr>
      <t xml:space="preserve">30.01.2022 - 30.01.2023
</t>
    </r>
    <r>
      <rPr>
        <sz val="11"/>
        <color indexed="8"/>
        <rFont val="Avenir Next Regular"/>
      </rPr>
      <t>30.01.2023 - 30.01.2024</t>
    </r>
  </si>
  <si>
    <t>MFL%</t>
  </si>
  <si>
    <t>0400198262</t>
  </si>
  <si>
    <t>Cantiere Ponte Giurino
- Polizza Fideiussoria a fav. Uiliam Pellegrini per contratto locaz. due locali per uso installazione di una centralina idroelettrica</t>
  </si>
  <si>
    <t>28.01.2020 - 28.01.2026</t>
  </si>
  <si>
    <r>
      <rPr>
        <sz val="11"/>
        <color indexed="8"/>
        <rFont val="Avenir Next Regular"/>
      </rPr>
      <t>430203516</t>
    </r>
    <r>
      <rPr>
        <sz val="10"/>
        <color indexed="8"/>
        <rFont val="Helvetica"/>
        <family val="2"/>
      </rPr>
      <t xml:space="preserve">
</t>
    </r>
    <r>
      <rPr>
        <sz val="11"/>
        <color indexed="8"/>
        <rFont val="Avenir Next Regular"/>
      </rPr>
      <t xml:space="preserve"> </t>
    </r>
  </si>
  <si>
    <t>Incendio fabbricato</t>
  </si>
  <si>
    <t>04.04.2023 - 04.04.2023</t>
  </si>
  <si>
    <t>Incendio macchinario</t>
  </si>
  <si>
    <t>Incendio merci</t>
  </si>
  <si>
    <t>Ricorso a terzi</t>
  </si>
  <si>
    <t>Demolizione e sgombero</t>
  </si>
  <si>
    <t>Guasti macchine</t>
  </si>
  <si>
    <t>Sezione danni da interruzione esercizio</t>
  </si>
  <si>
    <t>Furto</t>
  </si>
  <si>
    <t>Limiti di indennizzo aggregati danni diretti e indiretti da incendio</t>
  </si>
  <si>
    <t>Subtotali PG cantiere</t>
  </si>
  <si>
    <t>TOTALE PG</t>
  </si>
  <si>
    <t>Petilia Before &amp; After Energy Srl</t>
  </si>
  <si>
    <t>410211024</t>
  </si>
  <si>
    <t>Polizza opere di dismissione Partitore 
Beneficiario Comune di Petilia Policastro</t>
  </si>
  <si>
    <t>04.11.2021 - 04.11.2026</t>
  </si>
  <si>
    <t xml:space="preserve">Una volta raggiunta la scadenza per le opere di dismissione occorre informarsi (ufficio tecnico) se necessario procedere al rinnovo (si presume che sia necessario in quanto con la polizza viene garantita la dismissione della centrale in caso di necessità).
NB: l'originale ce l'ha Renato in quanto dovrà andare in Calabria nelle prossime settimane e dovrà farle firmare ai comuni. Quando torna ci restituisce le copie che saranno , un copia contranete da archiviare e la copia direzione da restituire a Bertappelle. La copia beneficiario sarà tenuta dal comune come garanzia e sarà necessario richiedere la restituzione una volta che la polizza è in scadenza, in modo da essere svincolati e richiederne un'altra. </t>
  </si>
  <si>
    <t>43023517</t>
  </si>
  <si>
    <t>04.04.2023 - 04.04.2024</t>
  </si>
  <si>
    <t>430203458</t>
  </si>
  <si>
    <t>Polizza opere di dismissione Vasca Canaletta
Opere di dimissioni dell’impianto e di ripristino dello stato dei luoghi relativamente alla Vasca Canaletta</t>
  </si>
  <si>
    <t>13.03.2023 - 13.03.2028</t>
  </si>
  <si>
    <t>Subtotali PB&amp;A cantiere</t>
  </si>
  <si>
    <t>TOTALE PB&amp;A</t>
  </si>
  <si>
    <t>Petilia Energy Srl</t>
  </si>
  <si>
    <t>'400198756</t>
  </si>
  <si>
    <t>Cantiere San Teodoro
- Polizza per opere di dismissione (cauzione a garanzia dell’esecuzione degli interventi di dismissione e delle opere di messa in ripristino dell’impianto della produzione di energia elettrica</t>
  </si>
  <si>
    <t>29.07.2020 - 29.07.2025</t>
  </si>
  <si>
    <t xml:space="preserve">Una volta raggiunta la scadenza per le opere di dismissione occorre informarsi (ufficio tecnico) se necessario procedere al rinnovo. </t>
  </si>
  <si>
    <t>430203518</t>
  </si>
  <si>
    <t>Subtotali PE cantiere</t>
  </si>
  <si>
    <t>TOTALE PE</t>
  </si>
  <si>
    <t>Ionico Energy Uno Srl</t>
  </si>
  <si>
    <t>410210449</t>
  </si>
  <si>
    <t xml:space="preserve">Polizza opere di dismissione Torrino Foresta Beneficiario Città di Petilia Policastro
Esecuzione interventi di dismissione e delle opere di messa in ripristino dell’impianto per la produzione di energia elettrica </t>
  </si>
  <si>
    <t>04.02.2021 - 04.02.2026</t>
  </si>
  <si>
    <t>Una volta raggiunta la scadenza per le opere di dismissione occorre informarsi (ufficio tecnico) se necessario procedere al rinnovo (si presume che sia necessario in quanto con la polizza viene garantita la dismissione in caso di necessità).</t>
  </si>
  <si>
    <t>Subtotali IE1 cantiere</t>
  </si>
  <si>
    <t>TOTALE IE1</t>
  </si>
  <si>
    <t>Ionico Energy Quattro Srl</t>
  </si>
  <si>
    <t>410210918</t>
  </si>
  <si>
    <t>Polizza opere di dismissione SA3
Benefiaiciario Isola Capo Rizzuto
Opere di dismissione dell’impianto di ripristino dello stato dei luoghi relative all’impianto elettrico</t>
  </si>
  <si>
    <t>28.09.2021 - 28.09.2026</t>
  </si>
  <si>
    <t xml:space="preserve">Una volta raggiunta la scadenza per le opere di dismissione occorre informarsi (ufficio tecnico) se necessario procedere al rinnovo (si presume che sia necessario in quanto con la polizza viene garantita la dismissione in caso di necessità).
NB: l'originale ce l'ha Renato in quanto dovrà andare in Calabria nelle prossime settimane e dovrà farle firmare ai comuni. Quando torna ci restituisce le copie che saranno , un copia contranete da archiviare e la copia direzione da restituire a Bertappelle. La copia beneficiario sarà tenuta dal comune come garanzia e sarà necessario richiedere la restituzione una volta che la polizza è in scadenza, in modo da essere svincolati e richiederne un'altra. </t>
  </si>
  <si>
    <t>Subtotali IE4 cantiere</t>
  </si>
  <si>
    <t>TOTALE IE4</t>
  </si>
  <si>
    <t>The Hub Italia Srl</t>
  </si>
  <si>
    <t>1-57382-87-184015275</t>
  </si>
  <si>
    <r>
      <rPr>
        <sz val="11"/>
        <color indexed="8"/>
        <rFont val="Avenir Next Regular"/>
      </rPr>
      <t xml:space="preserve">RCT
</t>
    </r>
    <r>
      <rPr>
        <sz val="11"/>
        <color indexed="8"/>
        <rFont val="Avenir Next Regular"/>
      </rPr>
      <t xml:space="preserve">RCO Uffici 
</t>
    </r>
    <r>
      <rPr>
        <sz val="11"/>
        <color indexed="8"/>
        <rFont val="Avenir Next Regular"/>
      </rPr>
      <t xml:space="preserve">Sede: Milano Via Galileo Galilei 7 
</t>
    </r>
    <r>
      <rPr>
        <sz val="11"/>
        <color indexed="8"/>
        <rFont val="Avenir Next Regular"/>
      </rPr>
      <t>Assicurati 3 dipendenti</t>
    </r>
  </si>
  <si>
    <r>
      <rPr>
        <strike/>
        <sz val="11"/>
        <color indexed="8"/>
        <rFont val="Avenir Next Regular"/>
      </rPr>
      <t xml:space="preserve">17.01.2022 -17.01.2023
</t>
    </r>
    <r>
      <rPr>
        <sz val="11"/>
        <color indexed="8"/>
        <rFont val="Avenir Next Regular"/>
      </rPr>
      <t>17.01.2023 - 17.01.2024</t>
    </r>
  </si>
  <si>
    <r>
      <rPr>
        <b/>
        <sz val="11"/>
        <color indexed="8"/>
        <rFont val="Avenir Next Regular"/>
      </rPr>
      <t xml:space="preserve">IN ATTESA DI RICEVERE DA GIANCARLO ATTO PER VARIAZIONE UNITA’ LOCALE
</t>
    </r>
    <r>
      <rPr>
        <b/>
        <sz val="11"/>
        <color indexed="18"/>
        <rFont val="Avenir Next Regular"/>
      </rPr>
      <t>VERIFICARE SE RICEVUTO</t>
    </r>
  </si>
  <si>
    <t>Subtotali HI generale</t>
  </si>
  <si>
    <t>1/57382/135/184004141</t>
  </si>
  <si>
    <r>
      <rPr>
        <sz val="11"/>
        <color indexed="8"/>
        <rFont val="Avenir Next Regular"/>
      </rPr>
      <t xml:space="preserve">Audi FT 339 NP 
</t>
    </r>
    <r>
      <rPr>
        <sz val="11"/>
        <color indexed="8"/>
        <rFont val="Avenir Next Regular"/>
      </rPr>
      <t xml:space="preserve">in uso ad Lorenzo Bianchi
</t>
    </r>
    <r>
      <rPr>
        <sz val="11"/>
        <color indexed="8"/>
        <rFont val="Avenir Next Regular"/>
      </rPr>
      <t>Tutela legale</t>
    </r>
  </si>
  <si>
    <r>
      <rPr>
        <strike/>
        <sz val="11"/>
        <color indexed="8"/>
        <rFont val="Avenir Next Regular"/>
      </rPr>
      <t xml:space="preserve">11.01.2022 - 11.01.2023
</t>
    </r>
    <r>
      <rPr>
        <sz val="11"/>
        <color indexed="8"/>
        <rFont val="Avenir Next Regular"/>
      </rPr>
      <t>11.01.2023 - 11.01.2024</t>
    </r>
  </si>
  <si>
    <t>Mach 1 Srl</t>
  </si>
  <si>
    <t>Ilaria Levati</t>
  </si>
  <si>
    <t>8427290</t>
  </si>
  <si>
    <r>
      <rPr>
        <sz val="11"/>
        <color indexed="8"/>
        <rFont val="Avenir Next Regular"/>
      </rPr>
      <t xml:space="preserve">Audi FT 339 NP 
</t>
    </r>
    <r>
      <rPr>
        <sz val="11"/>
        <color indexed="8"/>
        <rFont val="Avenir Next Regular"/>
      </rPr>
      <t xml:space="preserve">in uso ad Lorenzo Bianchi
</t>
    </r>
    <r>
      <rPr>
        <sz val="11"/>
        <color indexed="8"/>
        <rFont val="Avenir Next Regular"/>
      </rPr>
      <t>Incendio, furto, garanzie complementari, cristalli eventi naturali, eventi sociopolitici, assistenza, valore a nuovo, minicollisione</t>
    </r>
  </si>
  <si>
    <r>
      <rPr>
        <strike/>
        <sz val="11"/>
        <color indexed="8"/>
        <rFont val="Avenir Next Regular"/>
      </rPr>
      <t xml:space="preserve">05.01.2022 - 05.01.2023
</t>
    </r>
    <r>
      <rPr>
        <sz val="11"/>
        <color indexed="8"/>
        <rFont val="Avenir Next Regular"/>
      </rPr>
      <t>05.01.2023 - 05.01.2024</t>
    </r>
  </si>
  <si>
    <t>531061362</t>
  </si>
  <si>
    <r>
      <rPr>
        <sz val="11"/>
        <color indexed="8"/>
        <rFont val="Avenir Next Regular"/>
      </rPr>
      <t xml:space="preserve">RC Auto Audi FT 339 NP 
</t>
    </r>
    <r>
      <rPr>
        <sz val="11"/>
        <color indexed="8"/>
        <rFont val="Avenir Next Regular"/>
      </rPr>
      <t xml:space="preserve">in uso ad Lorenzo Bianchi
</t>
    </r>
    <r>
      <rPr>
        <sz val="11"/>
        <color indexed="8"/>
        <rFont val="Avenir Next Regular"/>
      </rPr>
      <t>Per danni a persone, per danni a cose</t>
    </r>
  </si>
  <si>
    <t>Subtotali HI automezzi</t>
  </si>
  <si>
    <t>TOTALE HI</t>
  </si>
  <si>
    <t>Cobat Eco-PV Technology</t>
  </si>
  <si>
    <t>AN Broker Sale Simest</t>
  </si>
  <si>
    <t>Fabio Tavazzi</t>
  </si>
  <si>
    <t>2799820056</t>
  </si>
  <si>
    <t>Polizza fideiussioria a favore del Ministero dell'ambiente  Responsabilità del manager</t>
  </si>
  <si>
    <t>02.08.2021 - 02.08.2028</t>
  </si>
  <si>
    <t>Responsabilità della società</t>
  </si>
  <si>
    <t>Responsabilità derivante dai rapporti di lavoro</t>
  </si>
  <si>
    <t>AN Broker Aviva</t>
  </si>
  <si>
    <t>8001896732-09</t>
  </si>
  <si>
    <t>Polizza RCT/Rco uffici e studi professionali Cassola
Massimale per sinistro - per danni a persona</t>
  </si>
  <si>
    <t>30.07.2021 - 30.07.2022</t>
  </si>
  <si>
    <t>AN Broker Aig Europe sa</t>
  </si>
  <si>
    <t>IDOB000750</t>
  </si>
  <si>
    <t>D&amp;O
Responsabilità del manager</t>
  </si>
  <si>
    <t>09.07.2021 -  30.07.2022</t>
  </si>
  <si>
    <t>Subtotali COBAT ECO-PV
generale</t>
  </si>
  <si>
    <t>TOTALE COBAT ECO-PV</t>
  </si>
  <si>
    <t>Finance &amp; Engineering Srl</t>
  </si>
  <si>
    <t xml:space="preserve">370604007 </t>
  </si>
  <si>
    <t>Polizza per rischi del commercio: Immobile di Via Fontanelle n. 30 Bassano (GIARDINETTO):
- incendio</t>
  </si>
  <si>
    <r>
      <rPr>
        <strike/>
        <sz val="11"/>
        <color indexed="8"/>
        <rFont val="Avenir Next Regular"/>
      </rPr>
      <t xml:space="preserve">31.08.202 - 31.08.2022
</t>
    </r>
    <r>
      <rPr>
        <sz val="11"/>
        <color indexed="8"/>
        <rFont val="Avenir Next Regular"/>
      </rPr>
      <t>31.08.2022  - 31.08-2023</t>
    </r>
  </si>
  <si>
    <t>Massimale ricorso terzi</t>
  </si>
  <si>
    <t>- Responsabilità civile fabbricato</t>
  </si>
  <si>
    <t>Assimoco SpA</t>
  </si>
  <si>
    <t>Banca del Veneto Centrale</t>
  </si>
  <si>
    <t>Polizza collegata a mutuo/finanziamento: assicurato fabbricato Immobile di Via XI Febbraio n,17 (Mussolente) 
Fabbricato</t>
  </si>
  <si>
    <r>
      <rPr>
        <strike/>
        <sz val="11"/>
        <color indexed="8"/>
        <rFont val="Avenir Next Regular"/>
      </rPr>
      <t xml:space="preserve">30.09.2021 - 30.09.2022
</t>
    </r>
    <r>
      <rPr>
        <sz val="11"/>
        <color indexed="8"/>
        <rFont val="Avenir Next Regular"/>
      </rPr>
      <t>30.09.2022 - 30.09.2023</t>
    </r>
  </si>
  <si>
    <t>Reale Mutua</t>
  </si>
  <si>
    <t>Ilarda Mario (assicuratore Sati)</t>
  </si>
  <si>
    <t>2022-80-2429485</t>
  </si>
  <si>
    <t>Fabbricato Via XII Febbraio Mussolente</t>
  </si>
  <si>
    <t>19.10.2022 - 19.10.2023</t>
  </si>
  <si>
    <t>Spese di demolizione e di sgombero</t>
  </si>
  <si>
    <t>Sezione danni ai beni cristalli</t>
  </si>
  <si>
    <t>Responsabilità civile</t>
  </si>
  <si>
    <t>Subtotali FG generale</t>
  </si>
  <si>
    <t>TOTALE FG</t>
  </si>
  <si>
    <t>EESCO + Fineng</t>
  </si>
  <si>
    <t>181132040</t>
  </si>
  <si>
    <t>2.519,57 € Premio
454,00 Conguaglio</t>
  </si>
  <si>
    <t>Semestrale: scadenza prima rata 28/10/2021 (pagata). Il 28/04/2022 dovrà avvenire il conguaglio in base all'effettivo fatturato 2023</t>
  </si>
  <si>
    <t>Subtotali EESCO generale</t>
  </si>
  <si>
    <t>EESCO</t>
  </si>
  <si>
    <t>478086</t>
  </si>
  <si>
    <t>RC Auto Ford c-max / FG734PZ
 - in uso a chi serve (attualmente in Sicilia)
Per sinistro, per persona, per cose</t>
  </si>
  <si>
    <r>
      <rPr>
        <strike/>
        <sz val="11"/>
        <color indexed="8"/>
        <rFont val="Avenir Next Regular"/>
      </rPr>
      <t xml:space="preserve">10.10.2021 - 10.10.2022
</t>
    </r>
    <r>
      <rPr>
        <sz val="11"/>
        <color indexed="8"/>
        <rFont val="Avenir Next Regular"/>
      </rPr>
      <t>11.10.2022 - 10.10.2023</t>
    </r>
  </si>
  <si>
    <t>2988017</t>
  </si>
  <si>
    <r>
      <rPr>
        <sz val="11"/>
        <color indexed="8"/>
        <rFont val="Avenir Next Regular"/>
      </rPr>
      <t xml:space="preserve">Infortuni Ford c-max /FG734PZ 
</t>
    </r>
    <r>
      <rPr>
        <sz val="11"/>
        <color indexed="8"/>
        <rFont val="Avenir Next Regular"/>
      </rPr>
      <t xml:space="preserve">in uso a chi serve (attualmente in Sicilia)
</t>
    </r>
    <r>
      <rPr>
        <sz val="11"/>
        <color indexed="8"/>
        <rFont val="Avenir Next Regular"/>
      </rPr>
      <t>Morte</t>
    </r>
  </si>
  <si>
    <r>
      <rPr>
        <strike/>
        <sz val="11"/>
        <color indexed="8"/>
        <rFont val="Avenir Next Regular"/>
      </rPr>
      <t xml:space="preserve">10.10.2021 - 10.10.2022
</t>
    </r>
    <r>
      <rPr>
        <sz val="11"/>
        <color indexed="8"/>
        <rFont val="Avenir Next Regular"/>
      </rPr>
      <t>10.10.2022 - 10.10.2023</t>
    </r>
  </si>
  <si>
    <t>Subtotali EESCO automezzi</t>
  </si>
  <si>
    <t>TOTALE EESCO</t>
  </si>
  <si>
    <t>TOTALE GRUPPO</t>
  </si>
  <si>
    <t>POLIZZE NON RINNOVATE</t>
  </si>
  <si>
    <t>Zilio Group
Eco-PV
Regenerasolar
Zilio Environment
EESCO
Finenv</t>
  </si>
  <si>
    <t>GENERALI - CASSA PREVILINE
(AON-Alessandro del Vecchio)</t>
  </si>
  <si>
    <t xml:space="preserve">- N. polizza convenzione malattia:
00359581
- N. polizza convenzione assistenza:
400359583
</t>
  </si>
  <si>
    <t>Polizza Covid</t>
  </si>
  <si>
    <t>31.12.2020 - 31.12.2021</t>
  </si>
  <si>
    <t>NON RINNOVATA</t>
  </si>
  <si>
    <t xml:space="preserve">Damiano è d'accordo a non rinnovarla. Guardando il contratto di polizza non è necessario il recesso ma resta il dubbio per la cassa previline. Ho mandato mail a Sara Rosati per conferma </t>
  </si>
  <si>
    <t>1/57382/87/175135272</t>
  </si>
  <si>
    <t>- RCT
- RCO/RCI uffici</t>
  </si>
  <si>
    <t>08.07.2021 - 08.07.2022</t>
  </si>
  <si>
    <t xml:space="preserve">E' stato deciso con Damiano di non rinnovare la polizza, in quanto essendo presente su Roma già la polizza di Eco-pv ci sarebbe un doppione.  </t>
  </si>
  <si>
    <t>187439286</t>
  </si>
  <si>
    <t>Furto e incendio</t>
  </si>
  <si>
    <t>27.04.2022 - 05.06.2022</t>
  </si>
  <si>
    <r>
      <rPr>
        <strike/>
        <sz val="11"/>
        <color indexed="8"/>
        <rFont val="Avenir Next Regular"/>
      </rPr>
      <t xml:space="preserve">Verificare se bisogna rinnovare
</t>
    </r>
    <r>
      <rPr>
        <b/>
        <strike/>
        <sz val="11"/>
        <color indexed="8"/>
        <rFont val="Avenir Next Regular"/>
      </rPr>
      <t>QUIETANZA DA RICEVERE DA GIANCARLO</t>
    </r>
  </si>
  <si>
    <t>0400198570</t>
  </si>
  <si>
    <r>
      <rPr>
        <strike/>
        <sz val="11"/>
        <color indexed="8"/>
        <rFont val="Avenir Next Regular"/>
      </rPr>
      <t xml:space="preserve">Cantiere Ponte Giurino 
</t>
    </r>
    <r>
      <rPr>
        <strike/>
        <sz val="11"/>
        <color indexed="8"/>
        <rFont val="Avenir Next Regular"/>
      </rPr>
      <t xml:space="preserve">EAR opere edili
</t>
    </r>
    <r>
      <rPr>
        <strike/>
        <sz val="11"/>
        <color indexed="8"/>
        <rFont val="Avenir Next Regular"/>
      </rPr>
      <t>Impianti ed opere permanenti e temporanei</t>
    </r>
  </si>
  <si>
    <t>- esecuzione opere: 01.06.2020 - 01.06.2021
- manutenzione opere: 01.06.2021 - 01.06.2022</t>
  </si>
  <si>
    <r>
      <rPr>
        <strike/>
        <sz val="11"/>
        <color indexed="8"/>
        <rFont val="Avenir Next Regular"/>
      </rPr>
      <t xml:space="preserve">Centrale di Ponte Giurino in funzione. Polizza all riscks è stata annullata in quanto è stata firmata e messa in pagamento ma non è stata pagata. L'assicuratore non potendola tenere in stand by per diversi mesi, l'ha annullata. Una volta che Damiano decide di effettuare il pagamento sarà necessario comunicare a Bertapelle di emettere la polizza che avrà un nuovo numero rispetto al preventivo precedente.
</t>
    </r>
    <r>
      <rPr>
        <strike/>
        <sz val="10"/>
        <color indexed="8"/>
        <rFont val="Helvetica"/>
        <family val="2"/>
      </rPr>
      <t>LAVORI CONCLUSI</t>
    </r>
  </si>
  <si>
    <t>0400198650</t>
  </si>
  <si>
    <r>
      <rPr>
        <strike/>
        <sz val="11"/>
        <color indexed="8"/>
        <rFont val="Avenir Next Regular"/>
      </rPr>
      <t xml:space="preserve">Cantiere Ponte Giurino
</t>
    </r>
    <r>
      <rPr>
        <strike/>
        <sz val="11"/>
        <color indexed="8"/>
        <rFont val="Avenir Next Regular"/>
      </rPr>
      <t xml:space="preserve">EAR opere elettromeccaniche
</t>
    </r>
    <r>
      <rPr>
        <strike/>
        <sz val="11"/>
        <color indexed="8"/>
        <rFont val="Avenir Next Regular"/>
      </rPr>
      <t>Impianti ed opere permanenti e temporanei</t>
    </r>
  </si>
  <si>
    <t>- esecuzione opere: 01.07.2020 - 01.07.2021
- manutenzione opere: 01.07.2021 - 01.07.2022</t>
  </si>
  <si>
    <t>LAVORI CONCLUSI</t>
  </si>
  <si>
    <t>'1/57382/87/147997076</t>
  </si>
  <si>
    <t>'- RCT attività commerciale
- RCO/RCI resp. civile verso prestat. Lavoro</t>
  </si>
  <si>
    <t>02.09.2020 - 02.09.2021</t>
  </si>
  <si>
    <t>Non e' stata rinnovanta in quanto è ricompresa nella polizza di gruppo.</t>
  </si>
  <si>
    <t>Eric Visentin</t>
  </si>
  <si>
    <t>'390307596</t>
  </si>
  <si>
    <t>Cantiere San Teodoro
- EAR opere edili + elettromeccaniche</t>
  </si>
  <si>
    <t xml:space="preserve">'- esecuzione opere: 18.09.2019 - 31.12.2019
- manutenzione opere: 31.12.2019 - 30.06.2020
</t>
  </si>
  <si>
    <t>Centrale di San Teodoro in funzione. Polizza all riscks è stata annullata in quanto è stata firmata e messa in pagamento ma non è stata pagata. L'assicuratore non potendola tenere in stand by per diversi mesi, l'ha annullata. Una volta che Damiano decide di effettuare il pagamento sarà necessario comunicare a Bertapelle di emettere la polizza che avrà un nuovo numero rispetto al preventivo precedente.</t>
  </si>
  <si>
    <t>0400198592/2</t>
  </si>
  <si>
    <t xml:space="preserve">Cantiere Partitore
- EAR opere edili </t>
  </si>
  <si>
    <t>- esecuzione opere: 08.06.2020 - 30.09.2020
- manutenzione opere: 30.09.2020 - 30.03.2021. Rinnovato fino a 30.09.2021</t>
  </si>
  <si>
    <t>NON RINNOVARE</t>
  </si>
  <si>
    <t>'1/57382/30/172063755</t>
  </si>
  <si>
    <r>
      <rPr>
        <strike/>
        <sz val="11"/>
        <color indexed="8"/>
        <rFont val="Avenir Next Regular"/>
      </rPr>
      <t xml:space="preserve">Porsche Cayenne E-Hybrid / FY646WS
</t>
    </r>
    <r>
      <rPr>
        <strike/>
        <sz val="11"/>
        <color indexed="8"/>
        <rFont val="Avenir Next Regular"/>
      </rPr>
      <t xml:space="preserve">In uso a Damiano Zilio
</t>
    </r>
    <r>
      <rPr>
        <strike/>
        <sz val="11"/>
        <color indexed="8"/>
        <rFont val="Avenir Next Regular"/>
      </rPr>
      <t>RCA per sinistro</t>
    </r>
  </si>
  <si>
    <t>22.11.2021 - 22.11.2022</t>
  </si>
  <si>
    <t>0400198698</t>
  </si>
  <si>
    <r>
      <rPr>
        <strike/>
        <sz val="11"/>
        <color indexed="8"/>
        <rFont val="Avenir Next Regular"/>
      </rPr>
      <t xml:space="preserve">Cantiere Partitore
</t>
    </r>
    <r>
      <rPr>
        <strike/>
        <sz val="11"/>
        <color indexed="8"/>
        <rFont val="Avenir Next Regular"/>
      </rPr>
      <t xml:space="preserve">EAR opere elettromeccaniche
</t>
    </r>
    <r>
      <rPr>
        <strike/>
        <sz val="11"/>
        <color indexed="8"/>
        <rFont val="Avenir Next Regular"/>
      </rPr>
      <t xml:space="preserve">Danni alle cose
</t>
    </r>
    <r>
      <rPr>
        <strike/>
        <sz val="11"/>
        <color indexed="8"/>
        <rFont val="Avenir Next Regular"/>
      </rPr>
      <t>Impianti ed opere permanenti e temporanei</t>
    </r>
  </si>
  <si>
    <t>- esecuzione opere: 10.07.2020 - 10.07.2021
- manutenzione opere: 10.07.2021 - 10.07.2022</t>
  </si>
  <si>
    <t>Denis dice che entro luglio saranno ultimati i lavori
Collaudo a breve, se abbiano 12 giorni di copertura non serve rinnovarla</t>
  </si>
  <si>
    <t>Opere ed impianti preesistenti</t>
  </si>
  <si>
    <t>RCT - Massimale assicurati per tutti i sinistri che possono verificarsi</t>
  </si>
  <si>
    <t>MPS</t>
  </si>
  <si>
    <t>Claudio Brasola</t>
  </si>
  <si>
    <t>01112506427</t>
  </si>
  <si>
    <t>Polizza vita Damiano Zilio</t>
  </si>
  <si>
    <t>12.08.2021 - 12.08.2031</t>
  </si>
  <si>
    <t>Premio liquidato euro 49.531,21</t>
  </si>
  <si>
    <t>'529789203 - RC auto
in sostituzione della polizza 
00528377574</t>
  </si>
  <si>
    <t>Mercedes-Benz V-Klasse / FZ137BN
per danni a persona, per danni a cose</t>
  </si>
  <si>
    <t>27.12.2021 - 27.12.2022</t>
  </si>
  <si>
    <t xml:space="preserve">'1/57382/135/172106671 </t>
  </si>
  <si>
    <t>Mercedes-Benz V-Klasse / FZ137BN
Collisione</t>
  </si>
  <si>
    <t>'1/5738277177767363</t>
  </si>
  <si>
    <r>
      <rPr>
        <strike/>
        <sz val="11"/>
        <color indexed="8"/>
        <rFont val="Avenir Next Regular"/>
      </rPr>
      <t xml:space="preserve">Mercedes-Benz V-Klasse / FZ137BN
</t>
    </r>
    <r>
      <rPr>
        <strike/>
        <sz val="11"/>
        <color indexed="8"/>
        <rFont val="Avenir Next Regular"/>
      </rPr>
      <t xml:space="preserve">Infortuni del conducente
</t>
    </r>
    <r>
      <rPr>
        <strike/>
        <sz val="11"/>
        <color indexed="8"/>
        <rFont val="Avenir Next Regular"/>
      </rPr>
      <t xml:space="preserve">- Morte
</t>
    </r>
    <r>
      <rPr>
        <strike/>
        <sz val="11"/>
        <color indexed="8"/>
        <rFont val="Avenir Next Regular"/>
      </rPr>
      <t xml:space="preserve">- Invalidità permanente
</t>
    </r>
    <r>
      <rPr>
        <strike/>
        <sz val="11"/>
        <color indexed="8"/>
        <rFont val="Avenir Next Regular"/>
      </rPr>
      <t xml:space="preserve">- Rimborso spese mediche da infortunio
</t>
    </r>
    <r>
      <rPr>
        <strike/>
        <sz val="11"/>
        <color indexed="8"/>
        <rFont val="Avenir Next Regular"/>
      </rPr>
      <t xml:space="preserve">- Indennità per ricovero
</t>
    </r>
    <r>
      <rPr>
        <strike/>
        <sz val="11"/>
        <color indexed="8"/>
        <rFont val="Avenir Next Regular"/>
      </rPr>
      <t xml:space="preserve">Indennità per immobilizzazione
</t>
    </r>
    <r>
      <rPr>
        <strike/>
        <sz val="11"/>
        <color indexed="8"/>
        <rFont val="Avenir Next Regular"/>
      </rPr>
      <t>Rimborso spese mediche</t>
    </r>
  </si>
  <si>
    <t>200.000,00
200.000,00
10.000,00
120,00
60,00
7.400,00</t>
  </si>
  <si>
    <t>21.12.2021 - 21.12.2022</t>
  </si>
  <si>
    <t>Cantiere - Superbonus</t>
  </si>
  <si>
    <t>184037173</t>
  </si>
  <si>
    <r>
      <rPr>
        <b/>
        <strike/>
        <sz val="11"/>
        <color indexed="8"/>
        <rFont val="Avenir Next Regular"/>
      </rPr>
      <t xml:space="preserve">Polizza asseverazione superbonus. Stroppari 
</t>
    </r>
    <r>
      <rPr>
        <strike/>
        <sz val="11"/>
        <color indexed="8"/>
        <rFont val="Avenir Next Regular"/>
      </rPr>
      <t>Responsabilità civile verso terzi per sinistro, per persona, per danni a cose (valore fabbricato 200.000 Euro)</t>
    </r>
  </si>
  <si>
    <t>10.02.2022 - 10.02.2023</t>
  </si>
  <si>
    <t>184037176</t>
  </si>
  <si>
    <r>
      <rPr>
        <b/>
        <strike/>
        <sz val="11"/>
        <color indexed="8"/>
        <rFont val="Avenir Next Regular"/>
      </rPr>
      <t xml:space="preserve">Polizza asseverazione superbonus. Tezze sul Brenta 
</t>
    </r>
    <r>
      <rPr>
        <strike/>
        <sz val="11"/>
        <color indexed="8"/>
        <rFont val="Avenir Next Regular"/>
      </rPr>
      <t>Responsabilità civile verso terzi per sinistro, per persona, per danni a cose (valore fabbricato 200.000 Euro)</t>
    </r>
  </si>
  <si>
    <t>187410835</t>
  </si>
  <si>
    <r>
      <rPr>
        <b/>
        <strike/>
        <sz val="11"/>
        <color indexed="8"/>
        <rFont val="Avenir Next Regular"/>
      </rPr>
      <t xml:space="preserve">Polizza asseverazione superbonus. Santa Croce 
</t>
    </r>
    <r>
      <rPr>
        <strike/>
        <sz val="11"/>
        <color indexed="8"/>
        <rFont val="Avenir Next Regular"/>
      </rPr>
      <t>Responsabilità civile verso terzi per sinistro, per persona, per danni a cose (valore fabbricato 200.000 Euro)</t>
    </r>
  </si>
  <si>
    <t>31.03.2022 - 31.03.2023</t>
  </si>
  <si>
    <t>420207377</t>
  </si>
  <si>
    <r>
      <rPr>
        <b/>
        <strike/>
        <sz val="11"/>
        <color indexed="8"/>
        <rFont val="Avenir Next Regular"/>
      </rPr>
      <t xml:space="preserve">Polizza esecuzione e manutenzione Potabilizzatore
</t>
    </r>
    <r>
      <rPr>
        <strike/>
        <sz val="11"/>
        <color indexed="8"/>
        <rFont val="Avenir Next Regular"/>
      </rPr>
      <t>Impianti ed opere permanenti e temporanei</t>
    </r>
  </si>
  <si>
    <t>'esecuzione opere: 09/02/2022 - 31/08/2022                                                 manutenzione opere: 1/09/2022 - 31/03/2023</t>
  </si>
  <si>
    <t>0400845205</t>
  </si>
  <si>
    <t>Cantiere Condotta Vasca Sorical-Vasca San
Tedoro
- EAR  Impianti ed opere permanenti e temporanei</t>
  </si>
  <si>
    <t>'- esecuzione opere: 02.12.2020 - 02.12.2021
- manutenzione opere: 02.12.2021 - 02.12.2022</t>
  </si>
  <si>
    <t xml:space="preserve">Lavori iniziati e finiti. </t>
  </si>
  <si>
    <t>2022-08-2075835</t>
  </si>
  <si>
    <t xml:space="preserve">Impianti ed opere </t>
  </si>
  <si>
    <t>27.04.2022 - 27.10.2022</t>
  </si>
  <si>
    <t>Impianti ed opere preesistenti</t>
  </si>
  <si>
    <r>
      <rPr>
        <b/>
        <sz val="11"/>
        <color indexed="8"/>
        <rFont val="Avenir Next Regular"/>
      </rPr>
      <t>Paga</t>
    </r>
    <r>
      <rPr>
        <sz val="11"/>
        <color indexed="8"/>
        <rFont val="Avenir Next Regular"/>
      </rPr>
      <t xml:space="preserve">: Zilio Group Srl
</t>
    </r>
    <r>
      <rPr>
        <b/>
        <sz val="11"/>
        <color indexed="8"/>
        <rFont val="Avenir Next Regular"/>
      </rPr>
      <t>Copre</t>
    </r>
    <r>
      <rPr>
        <sz val="11"/>
        <color indexed="8"/>
        <rFont val="Avenir Next Regular"/>
      </rPr>
      <t xml:space="preserve">: Zilio Environment, Regenerasolar, Krunos 
</t>
    </r>
    <r>
      <rPr>
        <sz val="11"/>
        <color indexed="8"/>
        <rFont val="Avenir Next Regular"/>
      </rPr>
      <t xml:space="preserve">8 SPV, Finenv, Eco-PV Technology
</t>
    </r>
  </si>
  <si>
    <t>Semestrale: scadenza prima rata 28/10/2021 (pagata). Il 28/04/2022 dovrà avvenire il conguaglio in base all'effettivo fatturato 2022
PAGATA il 07/06/2022 QUIETANZA DA RICEVERE</t>
  </si>
  <si>
    <t>Verificare quietanza se presente in ufficio</t>
  </si>
  <si>
    <t>297004330
(sostituisce 287085964 che sostituiva 285243426)</t>
  </si>
  <si>
    <t xml:space="preserve">Il 28/04/2023 dovrà avvenire il conguaglio in base all'effettivo fatturato dal 28/04/2022 al 28/04/2023. La pilizza scadrà poi il 28/10/2023
</t>
  </si>
  <si>
    <r>
      <rPr>
        <strike/>
        <sz val="11"/>
        <color indexed="8"/>
        <rFont val="Avenir Next Regular"/>
      </rPr>
      <t xml:space="preserve">23.04.2021 - 23.04.2022 23.04.2022 - 23.04.2023 
</t>
    </r>
    <r>
      <rPr>
        <sz val="11"/>
        <color indexed="8"/>
        <rFont val="Avenir Next Regular"/>
      </rPr>
      <t>23.04.2023 - 23.04.2024</t>
    </r>
  </si>
  <si>
    <r>
      <rPr>
        <strike/>
        <sz val="11"/>
        <color indexed="8"/>
        <rFont val="Avenir Next Regular"/>
      </rPr>
      <t xml:space="preserve">23.04.2021 - 23.04.2022 23.04.2022 - 23.04.2023
</t>
    </r>
    <r>
      <rPr>
        <sz val="11"/>
        <color indexed="8"/>
        <rFont val="Avenir Next Regular"/>
      </rPr>
      <t>23.04.2023 - 23.04.2024</t>
    </r>
  </si>
  <si>
    <r>
      <rPr>
        <strike/>
        <sz val="11"/>
        <color indexed="8"/>
        <rFont val="Avenir Next Regular"/>
      </rPr>
      <t xml:space="preserve">28.04.2021 - 28.04.2022
28.04.2022 - 28.10.2022.                   28.10-2022 - 28.04.2023
</t>
    </r>
    <r>
      <rPr>
        <sz val="11"/>
        <color indexed="8"/>
        <rFont val="Avenir Next Regular"/>
      </rPr>
      <t>28.04.2023 - 28.10.2023</t>
    </r>
  </si>
  <si>
    <t xml:space="preserve">Zilius Green Innovation </t>
  </si>
  <si>
    <t>Subtotali Zilius generale</t>
  </si>
  <si>
    <t>Subtotali Zilius  automezzi</t>
  </si>
  <si>
    <t>TOTALE ZILIUS</t>
  </si>
  <si>
    <t>27.03.2023 - 27.03.2024</t>
  </si>
  <si>
    <t>Esecuzione opere elettriche: 03.02.2022 - 03.02.2023                                                   Manutenzione opere: 03.02.2023 - 03.02.2024</t>
  </si>
  <si>
    <t>200.000,00 €
200.000,00 €
7.500,00 €
120,00 €
60,00 €</t>
  </si>
  <si>
    <t>Macchina agricola VI 041681 - Trattore agricolo con rimorchio. 
- Responsabilità civile autoveicoli terrestri</t>
  </si>
  <si>
    <t>Esecuzione opere: 31.05.2021 al 31.05.2022                                                Manutenzione opere 31.05.2022 al 31.05.2023</t>
  </si>
  <si>
    <t>30/193809810</t>
  </si>
  <si>
    <t>000112916959</t>
  </si>
  <si>
    <t>01/57382/135/181209013</t>
  </si>
  <si>
    <t>Fiat 500 X / FP775XP
In uso a Fellet Samuele
RCA per sinistro</t>
  </si>
  <si>
    <t>Rinnovare fino al 31/12/2023</t>
  </si>
  <si>
    <t>30/06/2023 rottamazione</t>
  </si>
  <si>
    <t>08.06.2021 - 08.06.2022
08.06.2021 . 08.06.2023</t>
  </si>
  <si>
    <r>
      <rPr>
        <b/>
        <sz val="11"/>
        <color indexed="8"/>
        <rFont val="Avenir Next Regular"/>
      </rPr>
      <t>Paga</t>
    </r>
    <r>
      <rPr>
        <sz val="11"/>
        <color indexed="8"/>
        <rFont val="Avenir Next Regular"/>
      </rPr>
      <t xml:space="preserve">: Zilio Group Srl
</t>
    </r>
    <r>
      <rPr>
        <b/>
        <sz val="11"/>
        <color indexed="8"/>
        <rFont val="Avenir Next Regular"/>
      </rPr>
      <t>Copre</t>
    </r>
    <r>
      <rPr>
        <sz val="11"/>
        <color indexed="8"/>
        <rFont val="Avenir Next Regular"/>
      </rPr>
      <t xml:space="preserve">: Zilio Environment, Regenerasolar, Krunos 
8 SPV, Eco-PV Group, Eco-PV Technology
</t>
    </r>
  </si>
  <si>
    <t>RCA Fiat Doblò /GE575RA 
-In uso a Borgo Federico
Per danni a persona e a cose</t>
  </si>
  <si>
    <t>Collisione Fiat Doblò /GE575RA 
-In uso a Borgo Federico
Collisione</t>
  </si>
  <si>
    <t>Persona fisica</t>
  </si>
  <si>
    <t>Arag</t>
  </si>
  <si>
    <t xml:space="preserve">In time broker </t>
  </si>
  <si>
    <t>1/85514/122/190134672</t>
  </si>
  <si>
    <t>32093186</t>
  </si>
  <si>
    <t>Polizza RC Professionale</t>
  </si>
  <si>
    <t>10/02/2023 - 10/02/2024</t>
  </si>
  <si>
    <t>da far cessare il 31/07/2023</t>
  </si>
  <si>
    <t>30.06.2021 - 30.06.2022
30.06.2022 - 30.06.2023</t>
  </si>
  <si>
    <t xml:space="preserve">Conguaglio a 0 </t>
  </si>
  <si>
    <t>01.07.2021 - 01.07.2022
01.07.2022 - 01.07.2023</t>
  </si>
  <si>
    <t>Rottamato il 19/05/2023</t>
  </si>
  <si>
    <t>RCT
Proprietà fabbricato, RCO/RCI, malattie professionali, danni a cose in consegna/custodia/detenzione, danni alle cose movimentazione di terzi, lavoro conto terzi, lesione persone trasportate su macchine agricole, imp. energia rinnovabili</t>
  </si>
  <si>
    <t>24.05.2023 - 24.05.2024</t>
  </si>
  <si>
    <t>430203515</t>
  </si>
  <si>
    <t>Polizza EAR - opere edili, meccaniche ed elettriche SA3 
- EAR _x000B_Impianti ed opere permanenti e temporanei</t>
  </si>
  <si>
    <t>Polizza EAR
Costruzione centrale idroelettrica Canaletta
- impianti ed opere permanenti e temporanei</t>
  </si>
  <si>
    <t>Esecuzione opere: 04.04.2023 - 30.06.2023                                                   Manutenzione opere: 30.06.2023 - 30.12.2023</t>
  </si>
  <si>
    <t>RCA Fiat Doblò GE 946RE 
In uso a Zampini Gabriele 
Per danni a persone e cose</t>
  </si>
  <si>
    <t>430203601</t>
  </si>
  <si>
    <t>Esecuzione opere: 16.05.2023 - 30.12.2023                                                   Manutenzione opere: 30.12.2023 - 30.12.2024</t>
  </si>
  <si>
    <t>De Filippis Insurance Broker</t>
  </si>
  <si>
    <t>12.06.2023 - 12.12.2023</t>
  </si>
  <si>
    <t>1/57382/168/193859406</t>
  </si>
  <si>
    <t xml:space="preserve">Polizza responsabilità civile e dipendenti </t>
  </si>
  <si>
    <t>da sottoscrivere</t>
  </si>
  <si>
    <t>01/05/2024</t>
  </si>
  <si>
    <t>028304107</t>
  </si>
  <si>
    <r>
      <rPr>
        <strike/>
        <sz val="11"/>
        <color indexed="8"/>
        <rFont val="Avenir Next Regular"/>
      </rPr>
      <t xml:space="preserve">30.06.2021 - 30.06.2022
</t>
    </r>
    <r>
      <rPr>
        <strike/>
        <sz val="11"/>
        <color rgb="FF000000"/>
        <rFont val="Avenir Next Regular"/>
      </rPr>
      <t>30.06.2022 - 30.06.2023</t>
    </r>
    <r>
      <rPr>
        <sz val="11"/>
        <color indexed="8"/>
        <rFont val="Avenir Next Regular"/>
      </rPr>
      <t xml:space="preserve">
30.06.2023 - 31.12.2023</t>
    </r>
  </si>
  <si>
    <r>
      <rPr>
        <strike/>
        <sz val="11"/>
        <color indexed="8"/>
        <rFont val="Avenir Next Regular"/>
      </rPr>
      <t xml:space="preserve">29.06.2021 - 29.062022
</t>
    </r>
    <r>
      <rPr>
        <strike/>
        <sz val="11"/>
        <color rgb="FF000000"/>
        <rFont val="Avenir Next Regular"/>
      </rPr>
      <t>29.06.2022 - 29.06.2023</t>
    </r>
    <r>
      <rPr>
        <sz val="11"/>
        <color indexed="8"/>
        <rFont val="Avenir Next Regular"/>
      </rPr>
      <t xml:space="preserve">
29.06.2023 - 29.06.2024</t>
    </r>
  </si>
  <si>
    <r>
      <rPr>
        <strike/>
        <sz val="11"/>
        <rFont val="Avenir Next Regular"/>
      </rPr>
      <t>03.06.2021 - 03.06.2022
03.06.2022 - 03.06.2023</t>
    </r>
    <r>
      <rPr>
        <sz val="11"/>
        <rFont val="Avenir Next Regular"/>
      </rPr>
      <t xml:space="preserve">
03.06.2023 - 03.06.2024</t>
    </r>
  </si>
  <si>
    <r>
      <rPr>
        <strike/>
        <sz val="11"/>
        <color indexed="8"/>
        <rFont val="Avenir Next Regular"/>
      </rPr>
      <t xml:space="preserve">30.06.2021 - 30.06.2022
</t>
    </r>
    <r>
      <rPr>
        <strike/>
        <sz val="11"/>
        <color rgb="FF000000"/>
        <rFont val="Avenir Next Regular"/>
      </rPr>
      <t>30.06.2022 - 30.06.2023</t>
    </r>
    <r>
      <rPr>
        <sz val="11"/>
        <color indexed="8"/>
        <rFont val="Avenir Next Regular"/>
      </rPr>
      <t xml:space="preserve">
30.06.2023 - 30.06.2024</t>
    </r>
  </si>
  <si>
    <t>08.06.2023 - 08.06.2024</t>
  </si>
  <si>
    <r>
      <rPr>
        <strike/>
        <sz val="11"/>
        <color indexed="8"/>
        <rFont val="Avenir Next Regular"/>
      </rPr>
      <t xml:space="preserve">09.06.2021 - 09.06.2022
</t>
    </r>
    <r>
      <rPr>
        <strike/>
        <sz val="11"/>
        <color rgb="FF000000"/>
        <rFont val="Avenir Next Regular"/>
      </rPr>
      <t>09.06.2022 - 09.06.2023</t>
    </r>
    <r>
      <rPr>
        <sz val="11"/>
        <color indexed="8"/>
        <rFont val="Avenir Next Regular"/>
      </rPr>
      <t xml:space="preserve">
09.06.2023 - 09.06.2024</t>
    </r>
  </si>
  <si>
    <t>09/06/2024</t>
  </si>
  <si>
    <r>
      <rPr>
        <strike/>
        <sz val="11"/>
        <color indexed="8"/>
        <rFont val="Avenir Next Regular"/>
      </rPr>
      <t xml:space="preserve">07.06.2021 - 07.06.2022
</t>
    </r>
    <r>
      <rPr>
        <strike/>
        <sz val="11"/>
        <color rgb="FF000000"/>
        <rFont val="Avenir Next Regular"/>
      </rPr>
      <t>07.06.2022 - 07.06.2023</t>
    </r>
    <r>
      <rPr>
        <sz val="11"/>
        <color indexed="8"/>
        <rFont val="Avenir Next Regular"/>
      </rPr>
      <t xml:space="preserve">
07.06.2023 - 07.06.2024</t>
    </r>
  </si>
  <si>
    <r>
      <rPr>
        <strike/>
        <sz val="11"/>
        <color indexed="8"/>
        <rFont val="Avenir Next Regular"/>
      </rPr>
      <t xml:space="preserve">03.07.2021 - 03.07.2022
</t>
    </r>
    <r>
      <rPr>
        <strike/>
        <sz val="11"/>
        <color rgb="FF000000"/>
        <rFont val="Avenir Next Regular"/>
      </rPr>
      <t>03.07.2022 - 03.07.2023</t>
    </r>
    <r>
      <rPr>
        <sz val="11"/>
        <color indexed="8"/>
        <rFont val="Avenir Next Regular"/>
      </rPr>
      <t xml:space="preserve">
03.07.2023 - 03.07.2024</t>
    </r>
  </si>
  <si>
    <r>
      <rPr>
        <strike/>
        <sz val="11"/>
        <color indexed="8"/>
        <rFont val="Avenir Next Regular"/>
      </rPr>
      <t xml:space="preserve">03.07.2021 - 03.07.2022
</t>
    </r>
    <r>
      <rPr>
        <sz val="11"/>
        <color indexed="8"/>
        <rFont val="Avenir Next Regular"/>
      </rPr>
      <t>03.07.2022 - 03.07.2023
03.07.2023 - 03.07.2024</t>
    </r>
  </si>
  <si>
    <t>Fiat 500X / FX258WM 
in uso a Mariani Maurizio
Per sinistro, per persone, per cose</t>
  </si>
  <si>
    <t>Compass Rent</t>
  </si>
  <si>
    <t>EVO Evo Cross 4 - Bruno Luigi
ervizi pacchetto base:
• Assicurazione RCA (contributo sinistri passivi/concorsuali €150/evento)
• Assicurazione Kasko (penale €500/evento)
• Assicurazione Furto, Incendio ed Ati vandalici (penale 10% del danno, minimo €500/evento) "Assicurazione Eventi naturali (penale €500/evento)
• Assicurazione Cristalli
• Soccorso Stradale 24/7</t>
  </si>
  <si>
    <t>Fine cantiere 07/2023</t>
  </si>
  <si>
    <t>187501938/1</t>
  </si>
  <si>
    <t>5.039,14 € - Premio
4.122,00 € -  Conguaglio</t>
  </si>
  <si>
    <t>I/12/1/85293/230/118800710</t>
  </si>
  <si>
    <t>Unipol (Arval Service Lease)</t>
  </si>
  <si>
    <t>230/118762764</t>
  </si>
  <si>
    <t>Stelvio Alfa Romeo 
in uso a Andrea Cavieziel
Per sinistro, per persone, per cose</t>
  </si>
  <si>
    <t>Denis Peruch</t>
  </si>
  <si>
    <t>Andrea Cavieziel</t>
  </si>
  <si>
    <t>Maurizio Mariani</t>
  </si>
  <si>
    <t xml:space="preserve">Gloria Di Biase </t>
  </si>
  <si>
    <t>Andrea Ceschin</t>
  </si>
  <si>
    <t>Tatiana Zilio</t>
  </si>
  <si>
    <t>Fabio Merlo</t>
  </si>
  <si>
    <t>Federico Borgo</t>
  </si>
  <si>
    <t>Gabriele Zampini</t>
  </si>
  <si>
    <t xml:space="preserve">Bruno Luigi </t>
  </si>
  <si>
    <t xml:space="preserve">Samuele Fellet </t>
  </si>
  <si>
    <t>Riccardo Silvestri</t>
  </si>
  <si>
    <t>Damiano Zilio</t>
  </si>
  <si>
    <t>Uso aziendale generale</t>
  </si>
  <si>
    <t>Riferimento</t>
  </si>
  <si>
    <t>Uffici Milano</t>
  </si>
  <si>
    <t>Uffici Roma</t>
  </si>
  <si>
    <t>Magazzino Pove del Grappa</t>
  </si>
  <si>
    <t>Adriano Zilio</t>
  </si>
  <si>
    <t>Renato Tessarollo</t>
  </si>
  <si>
    <t>Lorenzo Bianchi</t>
  </si>
  <si>
    <t>Jeep Renegade / FP098XS
RCA per sinistro</t>
  </si>
  <si>
    <r>
      <t xml:space="preserve">Verificare se bisogna rinnovare
</t>
    </r>
    <r>
      <rPr>
        <b/>
        <sz val="11"/>
        <color indexed="8"/>
        <rFont val="Avenir Next Regular"/>
      </rPr>
      <t>QUIETANZA DA RICEVERE DA GIANCARLO</t>
    </r>
  </si>
  <si>
    <r>
      <t xml:space="preserve">Centrale di Ponte Giurino in funzione. Polizza all riscks è stata annullata in quanto è stata firmata e messa in pagamento ma non è stata pagata. L'assicuratore non potendola tenere in stand by per diversi mesi, l'ha annullata. Una volta che Damiano decide di effettuare il pagamento sarà necessario comunicare a Bertapelle di emettere la polizza che avrà un nuovo numero rispetto al preventivo precedente.
</t>
    </r>
    <r>
      <rPr>
        <sz val="10"/>
        <color indexed="8"/>
        <rFont val="Helvetica"/>
        <family val="2"/>
      </rPr>
      <t>LAVORI CONCLUSI</t>
    </r>
  </si>
  <si>
    <r>
      <rPr>
        <sz val="11"/>
        <color rgb="FF000000"/>
        <rFont val="Avenir Next Regular"/>
      </rPr>
      <t>07.02.2023 - 15.05.2023</t>
    </r>
    <r>
      <rPr>
        <sz val="11"/>
        <color indexed="8"/>
        <rFont val="Avenir Next Regular"/>
      </rPr>
      <t xml:space="preserve">
15.05.2023 - 15.07.2023</t>
    </r>
  </si>
  <si>
    <t>Alfa Romeo Stelvio / FZ130SB
in uso a Yorich Rigon
Per sinistro, per persone, per cose</t>
  </si>
  <si>
    <r>
      <t xml:space="preserve">03.07.2021 - 03.07.2022
</t>
    </r>
    <r>
      <rPr>
        <sz val="11"/>
        <color rgb="FF000000"/>
        <rFont val="Avenir Next Regular"/>
      </rPr>
      <t>03.07.2022 - 03.07.2023</t>
    </r>
    <r>
      <rPr>
        <sz val="11"/>
        <color indexed="8"/>
        <rFont val="Avenir Next Regular"/>
      </rPr>
      <t xml:space="preserve">
03.07.2023 - 03.07.2024</t>
    </r>
  </si>
  <si>
    <t>10.10.2021 - 10.10.2022
11.10.2022 - 10.10.2023</t>
  </si>
  <si>
    <t>Infortuni Ford c-max /FG734PZ 
in uso a chi serve (attualmente in Sicilia)
Morte</t>
  </si>
  <si>
    <t>10.10.2021 - 10.10.2022
10.10.2022 - 10.10.2023</t>
  </si>
  <si>
    <t>POLIZZE NON RINNOVATE ZILIO ENVIORNMENT S.r.l.</t>
  </si>
  <si>
    <t>POLIZZE NON RINNOVATE REGENERASOLAR  S.r.l.</t>
  </si>
  <si>
    <t>Porsche Cayenne E-Hybrid / FY646WS
In uso a Damiano Zilio
RCA per sinistro</t>
  </si>
  <si>
    <t>Cantiere Partitore
EAR opere elettromeccaniche
Danni alle cose
Impianti ed opere permanenti e temporanei</t>
  </si>
  <si>
    <t>Mercedes-Benz V-Klasse / FZ137BN
Infortuni del conducente
- Morte
- Invalidità permanente
- Rimborso spese mediche da infortunio
- Indennità per ricovero
Indennità per immobilizzazione
Rimborso spese mediche</t>
  </si>
  <si>
    <r>
      <rPr>
        <b/>
        <sz val="11"/>
        <color indexed="8"/>
        <rFont val="Avenir Next Regular"/>
      </rPr>
      <t xml:space="preserve">Polizza asseverazione superbonus. Stroppari 
</t>
    </r>
    <r>
      <rPr>
        <sz val="11"/>
        <color indexed="8"/>
        <rFont val="Avenir Next Regular"/>
      </rPr>
      <t>Responsabilità civile verso terzi per sinistro, per persona, per danni a cose (valore fabbricato 200.000 Euro)</t>
    </r>
  </si>
  <si>
    <r>
      <rPr>
        <b/>
        <sz val="11"/>
        <color indexed="8"/>
        <rFont val="Avenir Next Regular"/>
      </rPr>
      <t xml:space="preserve">Polizza asseverazione superbonus. Tezze sul Brenta 
</t>
    </r>
    <r>
      <rPr>
        <sz val="11"/>
        <color indexed="8"/>
        <rFont val="Avenir Next Regular"/>
      </rPr>
      <t>Responsabilità civile verso terzi per sinistro, per persona, per danni a cose (valore fabbricato 200.000 Euro)</t>
    </r>
  </si>
  <si>
    <r>
      <rPr>
        <b/>
        <sz val="11"/>
        <color indexed="8"/>
        <rFont val="Avenir Next Regular"/>
      </rPr>
      <t xml:space="preserve">Polizza asseverazione superbonus. Santa Croce 
</t>
    </r>
    <r>
      <rPr>
        <sz val="11"/>
        <color indexed="8"/>
        <rFont val="Avenir Next Regular"/>
      </rPr>
      <t>Responsabilità civile verso terzi per sinistro, per persona, per danni a cose (valore fabbricato 200.000 Euro)</t>
    </r>
  </si>
  <si>
    <r>
      <rPr>
        <b/>
        <sz val="11"/>
        <color indexed="8"/>
        <rFont val="Avenir Next Regular"/>
      </rPr>
      <t xml:space="preserve">Polizza esecuzione e manutenzione Potabilizzatore
</t>
    </r>
    <r>
      <rPr>
        <sz val="11"/>
        <color indexed="8"/>
        <rFont val="Avenir Next Regular"/>
      </rPr>
      <t>Impianti ed opere permanenti e temporanei</t>
    </r>
  </si>
  <si>
    <t>POLIZZE NON RINNOVATE ZILIO GROUP  S.r.l.</t>
  </si>
  <si>
    <t>POLIZZE NON RINNOVATE COBAT ECO-PV  S.r.l.</t>
  </si>
  <si>
    <t>POLIZZE NON RINNOVATE EESCO</t>
  </si>
  <si>
    <t>POLIZZE NON RINNOVATE PONTE GIURINO S.r.l.</t>
  </si>
  <si>
    <r>
      <rPr>
        <b/>
        <sz val="11"/>
        <color rgb="FF000000"/>
        <rFont val="Avenir Next Regular"/>
      </rPr>
      <t xml:space="preserve">Cantiere Ponte Giurino </t>
    </r>
    <r>
      <rPr>
        <sz val="11"/>
        <color indexed="8"/>
        <rFont val="Avenir Next Regular"/>
      </rPr>
      <t xml:space="preserve">
EAR opere edili
Impianti ed opere permanenti e temporanei</t>
    </r>
  </si>
  <si>
    <r>
      <rPr>
        <b/>
        <sz val="11"/>
        <color rgb="FF000000"/>
        <rFont val="Avenir Next Regular"/>
      </rPr>
      <t>Cantiere Ponte Giurino</t>
    </r>
    <r>
      <rPr>
        <sz val="11"/>
        <color indexed="8"/>
        <rFont val="Avenir Next Regular"/>
      </rPr>
      <t xml:space="preserve">
EAR opere elettromeccaniche
Impianti ed opere permanenti e temporanei</t>
    </r>
  </si>
  <si>
    <r>
      <rPr>
        <b/>
        <sz val="11"/>
        <color rgb="FF000000"/>
        <rFont val="Avenir Next Regular"/>
      </rPr>
      <t xml:space="preserve">Cantiere Condotta Vasca Sorical-Vasca San
Tedoro
</t>
    </r>
    <r>
      <rPr>
        <sz val="11"/>
        <color indexed="8"/>
        <rFont val="Avenir Next Regular"/>
      </rPr>
      <t>- EAR _x000B_Impianti ed opere permanenti e temporanei</t>
    </r>
  </si>
  <si>
    <r>
      <rPr>
        <b/>
        <sz val="11"/>
        <color rgb="FF000000"/>
        <rFont val="Avenir Next Regular"/>
      </rPr>
      <t>RCA Rimorchio Agricolo / AR522C</t>
    </r>
    <r>
      <rPr>
        <sz val="11"/>
        <color indexed="8"/>
        <rFont val="Avenir Next Regular"/>
      </rPr>
      <t xml:space="preserve">
- per sinistro
- Per danni alle persone
- Per danni alle cose</t>
    </r>
  </si>
  <si>
    <r>
      <rPr>
        <b/>
        <sz val="11"/>
        <color rgb="FF000000"/>
        <rFont val="Avenir Next Regular"/>
      </rPr>
      <t>RCA Rimorchio Agricolo / AR523C</t>
    </r>
    <r>
      <rPr>
        <sz val="11"/>
        <color indexed="8"/>
        <rFont val="Avenir Next Regular"/>
      </rPr>
      <t xml:space="preserve">
- per sinistro
- Per danni alle persone
- Per danni alle cose</t>
    </r>
  </si>
  <si>
    <r>
      <rPr>
        <b/>
        <sz val="11"/>
        <color rgb="FF000000"/>
        <rFont val="Avenir Next Regular"/>
      </rPr>
      <t>RCA Rimorchio Agricolo / AR524C_x000B_</t>
    </r>
    <r>
      <rPr>
        <sz val="11"/>
        <color indexed="8"/>
        <rFont val="Avenir Next Regular"/>
      </rPr>
      <t>- per sinistro
- Per danni alle persone
- Per danni alle cose</t>
    </r>
  </si>
  <si>
    <r>
      <rPr>
        <b/>
        <sz val="11"/>
        <color rgb="FF000000"/>
        <rFont val="Avenir Next Regular"/>
      </rPr>
      <t>RCA Rimorchio Agricolo / AR525C</t>
    </r>
    <r>
      <rPr>
        <sz val="11"/>
        <color indexed="8"/>
        <rFont val="Avenir Next Regular"/>
      </rPr>
      <t xml:space="preserve">
- per sinistro
- Per danni alle persone
- Per danni alle cose</t>
    </r>
  </si>
  <si>
    <r>
      <rPr>
        <b/>
        <sz val="11"/>
        <color rgb="FF000000"/>
        <rFont val="Avenir Next Regular"/>
      </rPr>
      <t>RCA Rimorchio Agricolo / AR526C</t>
    </r>
    <r>
      <rPr>
        <sz val="11"/>
        <color indexed="8"/>
        <rFont val="Avenir Next Regular"/>
      </rPr>
      <t xml:space="preserve">
- per sinistro
- Per danni alle persone
- Per danni alle cose</t>
    </r>
  </si>
  <si>
    <r>
      <rPr>
        <b/>
        <sz val="11"/>
        <color rgb="FF000000"/>
        <rFont val="Avenir Next Regular"/>
      </rPr>
      <t>RCA Rimorchio Agricolo / AR527C</t>
    </r>
    <r>
      <rPr>
        <sz val="11"/>
        <color indexed="8"/>
        <rFont val="Avenir Next Regular"/>
      </rPr>
      <t xml:space="preserve">
- per sinistro
- Per danni alle persone
- Per danni alle cose</t>
    </r>
  </si>
  <si>
    <r>
      <rPr>
        <b/>
        <sz val="11"/>
        <color rgb="FF000000"/>
        <rFont val="Avenir Next Regular"/>
      </rPr>
      <t>Fiat Fiorino / EZ273CR</t>
    </r>
    <r>
      <rPr>
        <sz val="11"/>
        <color indexed="8"/>
        <rFont val="Avenir Next Regular"/>
      </rPr>
      <t xml:space="preserve">
in uso a Federico Borgo
Collisione</t>
    </r>
  </si>
  <si>
    <r>
      <rPr>
        <b/>
        <sz val="11"/>
        <color rgb="FF000000"/>
        <rFont val="Avenir Next Regular"/>
      </rPr>
      <t>RCA Fiat Fiorino / EZ273CR</t>
    </r>
    <r>
      <rPr>
        <sz val="11"/>
        <color indexed="8"/>
        <rFont val="Avenir Next Regular"/>
      </rPr>
      <t xml:space="preserve">
in uso a Federico Borgo
Per danni a persone e cose</t>
    </r>
  </si>
  <si>
    <r>
      <rPr>
        <strike/>
        <sz val="11"/>
        <color indexed="8"/>
        <rFont val="Avenir Next Regular"/>
      </rPr>
      <t xml:space="preserve">20.10.2022 - 31.03.2023
</t>
    </r>
    <r>
      <rPr>
        <sz val="11"/>
        <color indexed="8"/>
        <rFont val="Avenir Next Regular"/>
      </rPr>
      <t xml:space="preserve">31.03.2023 - 31.03.2024
</t>
    </r>
  </si>
  <si>
    <t>Kia Sportage/ GF367YS
RCA per sinistro</t>
  </si>
  <si>
    <t>RCA Jeep Compass / GB498EJ
per danni a persona, per danni a cose</t>
  </si>
  <si>
    <t>00529345476</t>
  </si>
  <si>
    <t>01/57382/135/175218171</t>
  </si>
  <si>
    <t>Kia Sportage / GF 490YS
RCA per sinistro</t>
  </si>
  <si>
    <t>Si arrangia Sati</t>
  </si>
  <si>
    <t>POLIZZE NON RINNOVATE FINENG  S.r.l.</t>
  </si>
  <si>
    <t>Mutua Società di Mutuo Soccorso</t>
  </si>
  <si>
    <t>A1109230013238</t>
  </si>
  <si>
    <t>Polizza fideiussoria - Trebisacce</t>
  </si>
  <si>
    <t>04.09.2023 - 02.03.2024</t>
  </si>
  <si>
    <t>2023-040-04-000058-06-000038527</t>
  </si>
  <si>
    <r>
      <rPr>
        <strike/>
        <sz val="11"/>
        <color indexed="8"/>
        <rFont val="Avenir Next Regular"/>
      </rPr>
      <t xml:space="preserve">25.09.2021 - 25.09.2022
</t>
    </r>
    <r>
      <rPr>
        <strike/>
        <sz val="11"/>
        <color rgb="FF000000"/>
        <rFont val="Avenir Next Regular"/>
      </rPr>
      <t>24.09.2022 .24.09.2023</t>
    </r>
    <r>
      <rPr>
        <sz val="11"/>
        <color indexed="8"/>
        <rFont val="Avenir Next Regular"/>
      </rPr>
      <t xml:space="preserve">
24.09.2023 - 24.09.2024</t>
    </r>
  </si>
  <si>
    <r>
      <rPr>
        <strike/>
        <sz val="11"/>
        <color indexed="8"/>
        <rFont val="Avenir Next Regular"/>
      </rPr>
      <t xml:space="preserve">24.09.2021 - 24.09.2022
</t>
    </r>
    <r>
      <rPr>
        <strike/>
        <sz val="11"/>
        <color rgb="FF000000"/>
        <rFont val="Avenir Next Regular"/>
      </rPr>
      <t>25.09.2022 - 25.09.2023</t>
    </r>
    <r>
      <rPr>
        <sz val="11"/>
        <color indexed="8"/>
        <rFont val="Avenir Next Regular"/>
      </rPr>
      <t xml:space="preserve">
25.09.2023 - 25.09.2024</t>
    </r>
  </si>
  <si>
    <r>
      <rPr>
        <strike/>
        <sz val="11"/>
        <color indexed="8"/>
        <rFont val="Avenir Next Regular"/>
      </rPr>
      <t xml:space="preserve">23.09.2021 - 23.09.2022
</t>
    </r>
    <r>
      <rPr>
        <strike/>
        <sz val="11"/>
        <color rgb="FF000000"/>
        <rFont val="Avenir Next Regular"/>
      </rPr>
      <t>23.09.2022 - 23.09.2023</t>
    </r>
    <r>
      <rPr>
        <sz val="11"/>
        <color indexed="8"/>
        <rFont val="Avenir Next Regular"/>
      </rPr>
      <t xml:space="preserve">
23.09.2023 - 23.09.2024</t>
    </r>
  </si>
  <si>
    <r>
      <rPr>
        <strike/>
        <sz val="11"/>
        <color indexed="8"/>
        <rFont val="Avenir Next Regular"/>
      </rPr>
      <t xml:space="preserve">28.09.2021 - 28.09.2022
</t>
    </r>
    <r>
      <rPr>
        <strike/>
        <sz val="11"/>
        <color rgb="FF000000"/>
        <rFont val="Avenir Next Regular"/>
      </rPr>
      <t>29.09.2022 - 29.09.2023</t>
    </r>
    <r>
      <rPr>
        <sz val="11"/>
        <color indexed="8"/>
        <rFont val="Avenir Next Regular"/>
      </rPr>
      <t xml:space="preserve">
29.09.2023 - 29.09.2024</t>
    </r>
  </si>
  <si>
    <t>Polizza assicurativa fideiussoria, con scadenza annuale e rinnovata di anno in anno, parametrata all'entrata in funzione di ciascuna delle 7 centraline. Sarà svincolata progressivamente all'entrata in funzione delle centrali (Torrino Foresta, SA3, SA, SA6, Manufatto di Riunione, CU4, CU10)</t>
  </si>
  <si>
    <r>
      <rPr>
        <strike/>
        <sz val="11"/>
        <color rgb="FF000000"/>
        <rFont val="Avenir Next Regular"/>
      </rPr>
      <t>29.10.2021 - 29.10.2022</t>
    </r>
    <r>
      <rPr>
        <sz val="11"/>
        <color indexed="8"/>
        <rFont val="Avenir Next Regular"/>
      </rPr>
      <t xml:space="preserve">
</t>
    </r>
    <r>
      <rPr>
        <strike/>
        <sz val="11"/>
        <color rgb="FF000000"/>
        <rFont val="Avenir Next Regular"/>
      </rPr>
      <t>29.10.2022 - 29.04.2023</t>
    </r>
    <r>
      <rPr>
        <sz val="11"/>
        <color indexed="8"/>
        <rFont val="Avenir Next Regular"/>
      </rPr>
      <t xml:space="preserve"> 29.04.2023 - 29.10.2023
29.10.2023 - 29.04.2024</t>
    </r>
  </si>
  <si>
    <t>370604066</t>
  </si>
  <si>
    <r>
      <rPr>
        <strike/>
        <sz val="11"/>
        <color indexed="8"/>
        <rFont val="Avenir Next Regular"/>
      </rPr>
      <t>29.09.2021 - 29.09.2022</t>
    </r>
    <r>
      <rPr>
        <strike/>
        <sz val="11"/>
        <color rgb="FF000000"/>
        <rFont val="Avenir Next Regular"/>
      </rPr>
      <t xml:space="preserve">
29.09.2022 - 29.09.2023</t>
    </r>
    <r>
      <rPr>
        <sz val="11"/>
        <color indexed="8"/>
        <rFont val="Avenir Next Regular"/>
      </rPr>
      <t xml:space="preserve">
29.09.2023 - 29.09.2024</t>
    </r>
  </si>
  <si>
    <t>Magazzino Cassola</t>
  </si>
  <si>
    <t>Carrello elevatore Jungherinch</t>
  </si>
  <si>
    <t xml:space="preserve">Polizza opere di dismissione Torrino Foresta beneficiario Città di Petilia Policastro
Esecuzione interventi di dismissione e delle opere di messa in ripristino dell’impianto per la produzione di energia elettrica </t>
  </si>
  <si>
    <t>430203516</t>
  </si>
  <si>
    <t>In offcina</t>
  </si>
  <si>
    <t xml:space="preserve">Ford Ranger GR151KR
RCA </t>
  </si>
  <si>
    <t>Ford Ranger GR151KR
Incendio
Furto e rapina
Eventi sociopolitici
Collisione
Cristalli riparazione diretta
Infortunio conducente
Assistenza completa
Tutela legale
CVT extra</t>
  </si>
  <si>
    <t>197242628/1</t>
  </si>
  <si>
    <r>
      <t xml:space="preserve">26-10-2023 - 26.10.2024 </t>
    </r>
    <r>
      <rPr>
        <strike/>
        <sz val="11"/>
        <rFont val="Avenir Next Regular"/>
      </rPr>
      <t xml:space="preserve">
</t>
    </r>
  </si>
  <si>
    <t>532849996</t>
  </si>
  <si>
    <t>1/57382/135/197257707</t>
  </si>
  <si>
    <t>430203999</t>
  </si>
  <si>
    <t>30.10.2023 - 30.10.2024</t>
  </si>
  <si>
    <t>Subtotali  ZG cantieri</t>
  </si>
  <si>
    <t>A2310230013308</t>
  </si>
  <si>
    <t>Richiesta anticipo PNRR</t>
  </si>
  <si>
    <t>23.10.2023 - 31.12.2026</t>
  </si>
  <si>
    <t>Generali</t>
  </si>
  <si>
    <t>430203897</t>
  </si>
  <si>
    <t>Polizza fideiussoria per l'anticipato rimborso dell'IVA</t>
  </si>
  <si>
    <t xml:space="preserve">12.09.2023 - </t>
  </si>
  <si>
    <t>430203898</t>
  </si>
  <si>
    <r>
      <rPr>
        <strike/>
        <sz val="11"/>
        <color indexed="8"/>
        <rFont val="Avenir Next Regular"/>
      </rPr>
      <t xml:space="preserve">28.04.2021 - 28.04.2022
28.04.2022 - 28.10.2022 28.10.2022 - 28.04.2023
</t>
    </r>
    <r>
      <rPr>
        <strike/>
        <sz val="11"/>
        <color rgb="FF000000"/>
        <rFont val="Avenir Next Regular"/>
      </rPr>
      <t>08.06.2023 - 28.10.2023</t>
    </r>
    <r>
      <rPr>
        <sz val="11"/>
        <color indexed="8"/>
        <rFont val="Avenir Next Regular"/>
      </rPr>
      <t xml:space="preserve">
28.10.2023 - 28.04.2024</t>
    </r>
  </si>
  <si>
    <t xml:space="preserve">29700511 </t>
  </si>
  <si>
    <r>
      <rPr>
        <strike/>
        <sz val="11"/>
        <color indexed="8"/>
        <rFont val="Avenir Next Regular"/>
      </rPr>
      <t xml:space="preserve">01.12.2021 - 01.12.2022
</t>
    </r>
    <r>
      <rPr>
        <strike/>
        <sz val="11"/>
        <color rgb="FF000000"/>
        <rFont val="Avenir Next Regular"/>
      </rPr>
      <t>01.12.2022 - 01.12.2023</t>
    </r>
    <r>
      <rPr>
        <sz val="11"/>
        <color indexed="8"/>
        <rFont val="Avenir Next Regular"/>
      </rPr>
      <t xml:space="preserve">
01.12.2023 - 01.12.2024</t>
    </r>
  </si>
  <si>
    <t>NO TONIAZZO</t>
  </si>
  <si>
    <r>
      <rPr>
        <strike/>
        <sz val="11"/>
        <color indexed="8"/>
        <rFont val="Avenir Next Regular"/>
      </rPr>
      <t xml:space="preserve">31.12.2021 - 31.12.2022
</t>
    </r>
    <r>
      <rPr>
        <strike/>
        <sz val="11"/>
        <color rgb="FF000000"/>
        <rFont val="Avenir Next Regular"/>
      </rPr>
      <t>31.12.2022 - 31.12.2023</t>
    </r>
    <r>
      <rPr>
        <sz val="11"/>
        <color indexed="8"/>
        <rFont val="Avenir Next Regular"/>
      </rPr>
      <t xml:space="preserve">
31.12.2023 - 31.12.2024</t>
    </r>
  </si>
  <si>
    <r>
      <rPr>
        <strike/>
        <sz val="11"/>
        <color rgb="FF000000"/>
        <rFont val="Avenir Next Regular"/>
      </rPr>
      <t>15.12.2022 - 15.12.2023</t>
    </r>
    <r>
      <rPr>
        <sz val="11"/>
        <color indexed="8"/>
        <rFont val="Avenir Next Regular"/>
      </rPr>
      <t xml:space="preserve">
15.12.2023 - 15.12.2024</t>
    </r>
  </si>
  <si>
    <r>
      <rPr>
        <strike/>
        <sz val="11"/>
        <color indexed="8"/>
        <rFont val="Avenir Next Regular"/>
      </rPr>
      <t xml:space="preserve">11.12.2021- 11.12.2022
</t>
    </r>
    <r>
      <rPr>
        <strike/>
        <sz val="11"/>
        <color rgb="FF000000"/>
        <rFont val="Avenir Next Regular"/>
      </rPr>
      <t>11.12.2022 - 11.12.2023</t>
    </r>
    <r>
      <rPr>
        <sz val="11"/>
        <color indexed="8"/>
        <rFont val="Avenir Next Regular"/>
      </rPr>
      <t xml:space="preserve">
11.12.2023 - 11.12.2024</t>
    </r>
  </si>
  <si>
    <t>Tesla Model Y / GK158MX
in uso a Damiano Zilio
Incendio</t>
  </si>
  <si>
    <t>RCT
RCO Uffici 
Sede: Milano Via Galileo Galilei 7 
Assicurati 3 dipendenti</t>
  </si>
  <si>
    <t>Tel. 02 33027944      insurances@vwfs.com  
rinnovi@vwfs.com</t>
  </si>
  <si>
    <r>
      <rPr>
        <strike/>
        <sz val="11"/>
        <rFont val="Avenir Next Regular"/>
      </rPr>
      <t xml:space="preserve">17.01.2022 -17.01.2023
</t>
    </r>
    <r>
      <rPr>
        <sz val="11"/>
        <rFont val="Avenir Next Regular"/>
      </rPr>
      <t>17.01.2023 - 17.01.2024</t>
    </r>
  </si>
  <si>
    <t>IN ATTESA DI RICEVERE DA GIANCARLO ATTO PER VARIAZIONE UNITA’ LOCALE
VERIFICARE SE RICEVUTO</t>
  </si>
  <si>
    <r>
      <rPr>
        <strike/>
        <sz val="11"/>
        <color indexed="8"/>
        <rFont val="Avenir Next Regular"/>
      </rPr>
      <t xml:space="preserve">11.01.2022 - 11.01.2023
</t>
    </r>
    <r>
      <rPr>
        <strike/>
        <sz val="11"/>
        <color rgb="FF000000"/>
        <rFont val="Avenir Next Regular"/>
      </rPr>
      <t xml:space="preserve">11.01.2023 - 11.01.2024
</t>
    </r>
    <r>
      <rPr>
        <sz val="11"/>
        <color rgb="FF000000"/>
        <rFont val="Avenir Next Regular"/>
      </rPr>
      <t>11.01.2024 - 11.01.2025</t>
    </r>
  </si>
  <si>
    <r>
      <rPr>
        <strike/>
        <sz val="11"/>
        <color indexed="8"/>
        <rFont val="Avenir Next Regular"/>
      </rPr>
      <t xml:space="preserve">05.01.2022 - 05.01.2023
</t>
    </r>
    <r>
      <rPr>
        <strike/>
        <sz val="11"/>
        <color rgb="FF000000"/>
        <rFont val="Avenir Next Regular"/>
      </rPr>
      <t>05.01.2023 - 05.01.2024</t>
    </r>
    <r>
      <rPr>
        <sz val="11"/>
        <color indexed="8"/>
        <rFont val="Avenir Next Regular"/>
      </rPr>
      <t xml:space="preserve">
05.01.2024 - 05.01.2025</t>
    </r>
  </si>
  <si>
    <t>Audi FT 339 NP 
in uso ad Lorenzo Bianchi
Incendio, furto, garanzie complementari, cristalli eventi naturali, eventi sociopolitici, assistenza, valore a nuovo, minicollisione</t>
  </si>
  <si>
    <t>Compass rent credenziali
Codice cliente 84283683
Password Zilioenv102!</t>
  </si>
  <si>
    <t xml:space="preserve">Linerar -  Volkswagen Financial Services </t>
  </si>
  <si>
    <r>
      <rPr>
        <strike/>
        <sz val="11"/>
        <color indexed="8"/>
        <rFont val="Avenir Next Regular"/>
      </rPr>
      <t xml:space="preserve">04.01.2022 - 04.01.2023
</t>
    </r>
    <r>
      <rPr>
        <strike/>
        <sz val="11"/>
        <color rgb="FF000000"/>
        <rFont val="Avenir Next Regular"/>
      </rPr>
      <t>04.01.2023 - 04.01.202</t>
    </r>
    <r>
      <rPr>
        <sz val="11"/>
        <color indexed="8"/>
        <rFont val="Avenir Next Regular"/>
      </rPr>
      <t>4
04.01.2024 - 04.01.2025</t>
    </r>
  </si>
  <si>
    <r>
      <rPr>
        <strike/>
        <sz val="11"/>
        <color indexed="8"/>
        <rFont val="Avenir Next Regular"/>
      </rPr>
      <t xml:space="preserve">11.01.2022 - 11.01.2023
</t>
    </r>
    <r>
      <rPr>
        <strike/>
        <sz val="11"/>
        <color rgb="FF000000"/>
        <rFont val="Avenir Next Regular"/>
      </rPr>
      <t>11.01.2023 - 11.01.2024</t>
    </r>
    <r>
      <rPr>
        <sz val="11"/>
        <color indexed="8"/>
        <rFont val="Avenir Next Regular"/>
      </rPr>
      <t xml:space="preserve">
11.01.2024 - 11.01.2025</t>
    </r>
  </si>
  <si>
    <r>
      <rPr>
        <strike/>
        <sz val="11"/>
        <color rgb="FF000000"/>
        <rFont val="Avenir Next Regular"/>
      </rPr>
      <t>8427290</t>
    </r>
    <r>
      <rPr>
        <sz val="11"/>
        <color indexed="8"/>
        <rFont val="Avenir Next Regular"/>
      </rPr>
      <t xml:space="preserve"> 
</t>
    </r>
    <r>
      <rPr>
        <strike/>
        <sz val="11"/>
        <color rgb="FF000000"/>
        <rFont val="Avenir Next Regular"/>
      </rPr>
      <t>14003450</t>
    </r>
    <r>
      <rPr>
        <sz val="11"/>
        <color indexed="8"/>
        <rFont val="Avenir Next Regular"/>
      </rPr>
      <t xml:space="preserve">
14281212</t>
    </r>
  </si>
  <si>
    <t>Polizza fideiussoria 
Progettazione, costruzione e gestione per la realizzazione di un nuovo impianto idroelettrico lungo il Canale Garda</t>
  </si>
  <si>
    <t>440204811</t>
  </si>
  <si>
    <t xml:space="preserve">Polizza CAR - Viale Venezia
Impianti ed opere permanenti e temporanee
</t>
  </si>
  <si>
    <t>430819242</t>
  </si>
  <si>
    <t>Polizza CAR - Giardinetto
Impianti ed opere permanenti e temporanee</t>
  </si>
  <si>
    <t>RCT (proprietà Fineng - no polizza di gruppo)</t>
  </si>
  <si>
    <t>Polizza opere di dismissione SA3
Beneficiario Isola Capo Rizzuto
Opere di dismissione dell’impianto di ripristino dello stato dei luoghi relative all’impianto elettrico</t>
  </si>
  <si>
    <t>in fase di richiesa</t>
  </si>
  <si>
    <t>Subtotali ECO-PV Technology generale</t>
  </si>
  <si>
    <t>Eco-PV Technology</t>
  </si>
  <si>
    <t>SACE BT S.p.a.</t>
  </si>
  <si>
    <t>2799872962</t>
  </si>
  <si>
    <t>21.11.2023 - 21.11.2030</t>
  </si>
  <si>
    <r>
      <rPr>
        <strike/>
        <sz val="11"/>
        <rFont val="Avenir Next Regular"/>
      </rPr>
      <t>30.01.2022 - 30.01.2023</t>
    </r>
    <r>
      <rPr>
        <sz val="11"/>
        <rFont val="Avenir Next Regular"/>
      </rPr>
      <t xml:space="preserve">
</t>
    </r>
    <r>
      <rPr>
        <strike/>
        <sz val="11"/>
        <rFont val="Avenir Next Regular"/>
      </rPr>
      <t>30.01.2023 - 30.01.2024</t>
    </r>
    <r>
      <rPr>
        <sz val="11"/>
        <rFont val="Avenir Next Regular"/>
      </rPr>
      <t xml:space="preserve"> 
30.01.2024 - 30.01.2025</t>
    </r>
  </si>
  <si>
    <t>UnipolSai  - Arca Vita</t>
  </si>
  <si>
    <t>1456013</t>
  </si>
  <si>
    <t>440204838</t>
  </si>
  <si>
    <t xml:space="preserve">Polizza CAR - Viale Venezia
Sezione incendio
</t>
  </si>
  <si>
    <t>26.01.2024 - 26.01.2025</t>
  </si>
  <si>
    <t>Esecuzione opere
15.01.2024 - 31.12.2025
Manutenzione
31.12.2025 - 30.06.2026</t>
  </si>
  <si>
    <t>Itas Mutua</t>
  </si>
  <si>
    <t xml:space="preserve">Giancarlo Toniazzo </t>
  </si>
  <si>
    <t>UnipolSai</t>
  </si>
  <si>
    <t>Jeep Compass / FZ657BT
Infortunio conducente:
morte
invalidità permanente
rimborso spese mediche infortunio
idennità di ricovero
idennità immobilizzazione</t>
  </si>
  <si>
    <t xml:space="preserve">Axa Assicurazioni </t>
  </si>
  <si>
    <t xml:space="preserve">Jeep Compass / FZ657BT
RCA
</t>
  </si>
  <si>
    <t>Cristalli plus</t>
  </si>
  <si>
    <t xml:space="preserve">Sinistro / Persone / Cose </t>
  </si>
  <si>
    <t>Mercedes Sprinter 415 T
-Incendio
-Collisione
-Furto e rapina
-Eventi naturali Plus
-Eventi sociopolitici
-Infortunio conducente</t>
  </si>
  <si>
    <t>16.02.2024 - 16/.02.2025</t>
  </si>
  <si>
    <t>15.02.2024 - 15.02.2025</t>
  </si>
  <si>
    <t xml:space="preserve">Mercedes Sprinter 415 T
RC </t>
  </si>
  <si>
    <t>Jeep Compass / FZ657BT
RCA per sinistro
Per danni alle persone
Per danni alle cose
"Infortuni del conducente
- Morte
- Invalidità permanente
- Rimborso spese mediche da infortunio
- Indennità per ricovero
- Indennità per immobilizzazione"</t>
  </si>
  <si>
    <t xml:space="preserve"> €12.000.000,00 
 €10.000.000,00 
 €2.000.000,00 
"200.000,00 €
200.000,00 €
7.500,00 €
120,00 €
60,00 €"</t>
  </si>
  <si>
    <t>17.02.2022 - 17.02.2023</t>
  </si>
  <si>
    <t xml:space="preserve">1/57382/135/172166065 </t>
  </si>
  <si>
    <t>"Jeep Compass / FZ657BT
Incendio"
Furto e rapina 
Eventi naturali
Eventi sociopolitici
Kasko
Cristalli: riparazione libera
Tutela legale
Assistenza completa</t>
  </si>
  <si>
    <t xml:space="preserve"> €25.000,00 
 €25.000,00 
 €25.000,00 
 €25.000,00 
 €25.000,00 
-
 €20.000,00 
-</t>
  </si>
  <si>
    <t>17.02.2022 - 17.02.2023
17.02.2023 - 17.02.2024</t>
  </si>
  <si>
    <t>Esecuzione delle opere
11.12.2023 - 30.06.2025
Manutenzione
30.06.2025 - 30/12/2025</t>
  </si>
  <si>
    <t>Polizza centrale in produzione - Ponte Giurino
Incendio fabbricato</t>
  </si>
  <si>
    <t>Polizza centrale in produzione - Vasca Partitore
Incendio fabbricato</t>
  </si>
  <si>
    <t>430203517</t>
  </si>
  <si>
    <t>Polizza centrale in produzione - San Teodoro
Incendio fabbricato</t>
  </si>
  <si>
    <t>Polizza centrale in produzione - Torrino Foresta
Incendio fabbricato</t>
  </si>
  <si>
    <t>Polizza centrale in produzione - SA3
Incendio fabbricato</t>
  </si>
  <si>
    <t>POLIZZE NON RINNOVATE KRUNOS S.r.l.</t>
  </si>
  <si>
    <r>
      <rPr>
        <strike/>
        <sz val="11"/>
        <rFont val="Avenir Next Regular"/>
      </rPr>
      <t>17.02.2022 - 17.02.2023
17.02.2023 - 17.02.2024</t>
    </r>
    <r>
      <rPr>
        <sz val="11"/>
        <rFont val="Avenir Next Regular"/>
      </rPr>
      <t xml:space="preserve">
17.02.2024 - 17.02.2025</t>
    </r>
  </si>
  <si>
    <t>Magazzino Borso del Grappa</t>
  </si>
  <si>
    <t>1/573822/87/197352856</t>
  </si>
  <si>
    <t>Assicurazione base rischio locativo</t>
  </si>
  <si>
    <t>Polizza multirischi  Sede: 
Assicurazione base rischio locativo
Danni ai beni</t>
  </si>
  <si>
    <t>31.01.2024 - 31.01.2025</t>
  </si>
  <si>
    <t>1/57382/135/197375800</t>
  </si>
  <si>
    <t>410897645</t>
  </si>
  <si>
    <t>1/57382/135/197384524</t>
  </si>
  <si>
    <t>M15439939</t>
  </si>
  <si>
    <r>
      <rPr>
        <strike/>
        <sz val="11"/>
        <color rgb="FF000000"/>
        <rFont val="Avenir Next Regular"/>
      </rPr>
      <t>01.05.2022 - 01.05.2023</t>
    </r>
    <r>
      <rPr>
        <sz val="11"/>
        <color indexed="8"/>
        <rFont val="Avenir Next Regular"/>
      </rPr>
      <t xml:space="preserve">
01.05.2023 - 01.05.2024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</si>
</sst>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mmmm\ yyyy"/>
    <numFmt numFmtId="165" formatCode="_-[$€-2]* #,##0.00_-;_-[$€-2]* \(#,##0.00\)_-;_-[$€-2]* &quot;-&quot;??;_-@_-"/>
    <numFmt numFmtId="166" formatCode="mmm\ yy"/>
  </numFmts>
  <fonts count="58">
    <font>
      <sz val="10"/>
      <color indexed="8"/>
      <name val="Helvetica"/>
    </font>
    <font>
      <sz val="10"/>
      <color indexed="8"/>
      <name val="Avenir Next Regular"/>
    </font>
    <font>
      <sz val="8"/>
      <color indexed="9"/>
      <name val="Avenir Next Regular"/>
    </font>
    <font>
      <sz val="11"/>
      <color indexed="8"/>
      <name val="Avenir Next Regular"/>
    </font>
    <font>
      <sz val="12"/>
      <color indexed="8"/>
      <name val="Franklin Gothic Medium"/>
      <family val="2"/>
    </font>
    <font>
      <sz val="10"/>
      <color indexed="8"/>
      <name val="Avenir Next Medium"/>
      <family val="2"/>
    </font>
    <font>
      <sz val="10"/>
      <color indexed="8"/>
      <name val="Franklin Gothic Medium"/>
      <family val="2"/>
    </font>
    <font>
      <b/>
      <sz val="11"/>
      <color indexed="8"/>
      <name val="Avenir Next Regular"/>
    </font>
    <font>
      <sz val="11"/>
      <color indexed="8"/>
      <name val="Helvetica"/>
      <family val="2"/>
    </font>
    <font>
      <sz val="11"/>
      <color indexed="8"/>
      <name val="Franklin Gothic Medium"/>
      <family val="2"/>
    </font>
    <font>
      <strike/>
      <sz val="11"/>
      <color indexed="8"/>
      <name val="Avenir Next Regular"/>
    </font>
    <font>
      <sz val="8"/>
      <color indexed="9"/>
      <name val="Avenir Next Demi Bold"/>
      <family val="2"/>
    </font>
    <font>
      <sz val="11"/>
      <color indexed="16"/>
      <name val="Avenir Next Demi Bold"/>
      <family val="2"/>
    </font>
    <font>
      <b/>
      <sz val="11"/>
      <color indexed="16"/>
      <name val="Franklin Gothic Medium"/>
      <family val="2"/>
    </font>
    <font>
      <b/>
      <sz val="11"/>
      <color indexed="18"/>
      <name val="Avenir Next Regular"/>
    </font>
    <font>
      <sz val="13"/>
      <color indexed="16"/>
      <name val="Avenir Next Demi Bold"/>
      <family val="2"/>
    </font>
    <font>
      <b/>
      <u/>
      <sz val="11"/>
      <color indexed="18"/>
      <name val="Avenir Next Regular"/>
    </font>
    <font>
      <strike/>
      <sz val="8"/>
      <color indexed="9"/>
      <name val="Avenir Next Regular"/>
    </font>
    <font>
      <strike/>
      <sz val="11"/>
      <color indexed="9"/>
      <name val="Avenir Next Regular"/>
    </font>
    <font>
      <strike/>
      <sz val="11"/>
      <color indexed="8"/>
      <name val="Franklin Gothic Medium"/>
      <family val="2"/>
    </font>
    <font>
      <b/>
      <sz val="11"/>
      <color indexed="20"/>
      <name val="Avenir Next Regular"/>
    </font>
    <font>
      <i/>
      <sz val="11"/>
      <color indexed="8"/>
      <name val="Avenir Next Medium"/>
      <family val="2"/>
    </font>
    <font>
      <b/>
      <strike/>
      <sz val="11"/>
      <color indexed="8"/>
      <name val="Avenir Next Regular"/>
    </font>
    <font>
      <strike/>
      <sz val="10"/>
      <color indexed="8"/>
      <name val="Helvetica"/>
      <family val="2"/>
    </font>
    <font>
      <b/>
      <strike/>
      <sz val="11"/>
      <color indexed="9"/>
      <name val="Avenir Next Regular"/>
    </font>
    <font>
      <sz val="10"/>
      <color indexed="8"/>
      <name val="Helvetica"/>
      <family val="2"/>
    </font>
    <font>
      <sz val="11"/>
      <color theme="8"/>
      <name val="Avenir Next Regular"/>
    </font>
    <font>
      <sz val="10"/>
      <color theme="8"/>
      <name val="Helvetica"/>
      <family val="2"/>
    </font>
    <font>
      <sz val="11"/>
      <name val="Avenir Next Regular"/>
    </font>
    <font>
      <sz val="10"/>
      <name val="Helvetica"/>
      <family val="2"/>
    </font>
    <font>
      <sz val="11"/>
      <color rgb="FFFF0000"/>
      <name val="Avenir Next Regular"/>
    </font>
    <font>
      <sz val="10"/>
      <color rgb="FFFF0000"/>
      <name val="Helvetica"/>
      <family val="2"/>
    </font>
    <font>
      <strike/>
      <sz val="11"/>
      <color rgb="FF000000"/>
      <name val="Avenir Next Regular"/>
    </font>
    <font>
      <sz val="11"/>
      <color rgb="FF000000"/>
      <name val="Avenir Next Regular"/>
    </font>
    <font>
      <b/>
      <sz val="8"/>
      <color indexed="9"/>
      <name val="Avenir Next Regular"/>
    </font>
    <font>
      <b/>
      <sz val="12"/>
      <color indexed="8"/>
      <name val="Franklin Gothic Medium"/>
      <family val="2"/>
    </font>
    <font>
      <b/>
      <sz val="10"/>
      <color indexed="8"/>
      <name val="Avenir Next Medium"/>
      <family val="2"/>
    </font>
    <font>
      <b/>
      <sz val="10"/>
      <color indexed="8"/>
      <name val="Helvetica"/>
      <family val="2"/>
    </font>
    <font>
      <sz val="11"/>
      <color rgb="FF000000"/>
      <name val="Helvetica"/>
      <family val="2"/>
    </font>
    <font>
      <strike/>
      <sz val="11"/>
      <name val="Avenir Next Regular"/>
    </font>
    <font>
      <b/>
      <sz val="12"/>
      <name val="Franklin Gothic Medium"/>
      <family val="2"/>
    </font>
    <font>
      <sz val="8"/>
      <name val="Helvetica"/>
      <family val="2"/>
    </font>
    <font>
      <sz val="8"/>
      <name val="Avenir Next Regular"/>
    </font>
    <font>
      <b/>
      <sz val="11"/>
      <name val="Avenir Next Regular"/>
    </font>
    <font>
      <sz val="11"/>
      <name val="Franklin Gothic Medium"/>
      <family val="2"/>
    </font>
    <font>
      <b/>
      <sz val="11"/>
      <color rgb="FFFF0000"/>
      <name val="Avenir Next Regular"/>
    </font>
    <font>
      <sz val="11"/>
      <color indexed="8"/>
      <name val="Avenir Book"/>
      <family val="2"/>
    </font>
    <font>
      <b/>
      <sz val="11"/>
      <color indexed="8"/>
      <name val="Avenir Book"/>
      <family val="2"/>
    </font>
    <font>
      <b/>
      <sz val="11"/>
      <color theme="8"/>
      <name val="Avenir Book"/>
      <family val="2"/>
    </font>
    <font>
      <sz val="10"/>
      <color indexed="8"/>
      <name val="Helvetica"/>
      <family val="2"/>
    </font>
    <font>
      <b/>
      <i/>
      <sz val="10"/>
      <color indexed="8"/>
      <name val="Avenir Next Medium"/>
      <family val="2"/>
    </font>
    <font>
      <b/>
      <sz val="11"/>
      <color indexed="9"/>
      <name val="Avenir Next Regular"/>
    </font>
    <font>
      <sz val="11"/>
      <color indexed="9"/>
      <name val="Avenir Next Regular"/>
    </font>
    <font>
      <b/>
      <sz val="11"/>
      <color rgb="FF000000"/>
      <name val="Avenir Next Regular"/>
    </font>
    <font>
      <sz val="8"/>
      <color indexed="8"/>
      <name val="Avenir Next Regular"/>
    </font>
    <font>
      <sz val="10"/>
      <color rgb="FFFF0000"/>
      <name val="Helvetica"/>
      <family val="2"/>
    </font>
    <font>
      <b/>
      <sz val="11"/>
      <color theme="8"/>
      <name val="Avenir Next Regular"/>
    </font>
    <font>
      <b/>
      <sz val="10"/>
      <color theme="8"/>
      <name val="Helvetica"/>
      <family val="2"/>
    </font>
  </fonts>
  <fills count="20">
    <fill>
      <patternFill patternType="none"/>
    </fill>
    <fill>
      <patternFill patternType="gray125"/>
    </fill>
    <fill>
      <patternFill patternType="solid">
        <fgColor indexed="10"/>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theme="6"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2"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theme="9" tint="0.59999389629810485"/>
        <bgColor indexed="64"/>
      </patternFill>
    </fill>
    <fill>
      <patternFill patternType="solid">
        <fgColor rgb="FFFFE2EE"/>
        <bgColor indexed="64"/>
      </patternFill>
    </fill>
    <fill>
      <patternFill patternType="solid">
        <fgColor theme="5" tint="0.59999389629810485"/>
        <bgColor indexed="64"/>
      </patternFill>
    </fill>
    <fill>
      <patternFill patternType="solid">
        <fgColor theme="2" tint="0.79998168889431442"/>
        <bgColor indexed="64"/>
      </patternFill>
    </fill>
  </fills>
  <borders count="37">
    <border>
      <left/>
      <right/>
      <top/>
      <bottom/>
      <diagonal/>
    </border>
    <border>
      <left/>
      <right/>
      <top/>
      <bottom/>
      <diagonal/>
    </border>
    <border>
      <left/>
      <right/>
      <top/>
      <bottom style="thin">
        <color indexed="11"/>
      </bottom>
      <diagonal/>
    </border>
    <border>
      <left/>
      <right/>
      <top style="thin">
        <color indexed="11"/>
      </top>
      <bottom style="thin">
        <color indexed="11"/>
      </bottom>
      <diagonal/>
    </border>
    <border>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style="thin">
        <color indexed="11"/>
      </top>
      <bottom style="thin">
        <color indexed="11"/>
      </bottom>
      <diagonal/>
    </border>
    <border>
      <left/>
      <right/>
      <top style="thin">
        <color indexed="11"/>
      </top>
      <bottom style="thin">
        <color indexed="14"/>
      </bottom>
      <diagonal/>
    </border>
    <border>
      <left/>
      <right/>
      <top style="thin">
        <color indexed="11"/>
      </top>
      <bottom/>
      <diagonal/>
    </border>
    <border>
      <left/>
      <right/>
      <top style="thin">
        <color indexed="14"/>
      </top>
      <bottom style="thin">
        <color indexed="11"/>
      </bottom>
      <diagonal/>
    </border>
    <border>
      <left/>
      <right style="thin">
        <color indexed="11"/>
      </right>
      <top style="thin">
        <color indexed="11"/>
      </top>
      <bottom/>
      <diagonal/>
    </border>
    <border>
      <left style="thin">
        <color indexed="11"/>
      </left>
      <right style="thin">
        <color indexed="11"/>
      </right>
      <top style="thin">
        <color indexed="11"/>
      </top>
      <bottom/>
      <diagonal/>
    </border>
    <border>
      <left style="thin">
        <color indexed="11"/>
      </left>
      <right/>
      <top style="thin">
        <color indexed="11"/>
      </top>
      <bottom/>
      <diagonal/>
    </border>
    <border>
      <left/>
      <right style="thin">
        <color indexed="11"/>
      </right>
      <top/>
      <bottom style="thin">
        <color indexed="11"/>
      </bottom>
      <diagonal/>
    </border>
    <border>
      <left style="thin">
        <color indexed="11"/>
      </left>
      <right style="thin">
        <color indexed="11"/>
      </right>
      <top/>
      <bottom style="thin">
        <color indexed="11"/>
      </bottom>
      <diagonal/>
    </border>
    <border>
      <left style="thin">
        <color indexed="11"/>
      </left>
      <right/>
      <top/>
      <bottom style="thin">
        <color indexed="11"/>
      </bottom>
      <diagonal/>
    </border>
    <border>
      <left/>
      <right/>
      <top style="thin">
        <color indexed="14"/>
      </top>
      <bottom style="thin">
        <color indexed="14"/>
      </bottom>
      <diagonal/>
    </border>
    <border>
      <left/>
      <right style="thin">
        <color indexed="11"/>
      </right>
      <top/>
      <bottom/>
      <diagonal/>
    </border>
    <border>
      <left style="thin">
        <color indexed="11"/>
      </left>
      <right style="thin">
        <color indexed="11"/>
      </right>
      <top/>
      <bottom/>
      <diagonal/>
    </border>
    <border>
      <left style="thin">
        <color indexed="11"/>
      </left>
      <right/>
      <top/>
      <bottom/>
      <diagonal/>
    </border>
    <border>
      <left/>
      <right/>
      <top style="thin">
        <color indexed="14"/>
      </top>
      <bottom/>
      <diagonal/>
    </border>
    <border>
      <left/>
      <right/>
      <top/>
      <bottom style="thin">
        <color indexed="14"/>
      </bottom>
      <diagonal/>
    </border>
    <border>
      <left/>
      <right/>
      <top style="thin">
        <color indexed="11"/>
      </top>
      <bottom/>
      <diagonal/>
    </border>
    <border>
      <left/>
      <right/>
      <top/>
      <bottom style="thin">
        <color indexed="11"/>
      </bottom>
      <diagonal/>
    </border>
    <border>
      <left/>
      <right style="thin">
        <color indexed="11"/>
      </right>
      <top style="thin">
        <color indexed="11"/>
      </top>
      <bottom style="thin">
        <color indexed="14"/>
      </bottom>
      <diagonal/>
    </border>
    <border>
      <left style="thin">
        <color indexed="11"/>
      </left>
      <right style="thin">
        <color indexed="11"/>
      </right>
      <top style="thin">
        <color indexed="11"/>
      </top>
      <bottom style="thin">
        <color indexed="14"/>
      </bottom>
      <diagonal/>
    </border>
    <border>
      <left style="thin">
        <color indexed="11"/>
      </left>
      <right/>
      <top style="thin">
        <color indexed="11"/>
      </top>
      <bottom style="thin">
        <color indexed="14"/>
      </bottom>
      <diagonal/>
    </border>
    <border>
      <left/>
      <right style="thin">
        <color indexed="11"/>
      </right>
      <top style="thin">
        <color indexed="14"/>
      </top>
      <bottom style="thin">
        <color indexed="11"/>
      </bottom>
      <diagonal/>
    </border>
    <border>
      <left style="thin">
        <color indexed="11"/>
      </left>
      <right style="thin">
        <color indexed="11"/>
      </right>
      <top style="thin">
        <color indexed="14"/>
      </top>
      <bottom style="thin">
        <color indexed="11"/>
      </bottom>
      <diagonal/>
    </border>
    <border>
      <left style="thin">
        <color indexed="11"/>
      </left>
      <right/>
      <top style="thin">
        <color indexed="14"/>
      </top>
      <bottom style="thin">
        <color indexed="11"/>
      </bottom>
      <diagonal/>
    </border>
    <border>
      <left/>
      <right/>
      <top/>
      <bottom style="thin">
        <color theme="0" tint="-0.14999847407452621"/>
      </bottom>
      <diagonal/>
    </border>
    <border>
      <left/>
      <right/>
      <top style="thin">
        <color theme="0" tint="-0.14999847407452621"/>
      </top>
      <bottom style="thin">
        <color indexed="11"/>
      </bottom>
      <diagonal/>
    </border>
    <border>
      <left/>
      <right/>
      <top style="thin">
        <color indexed="1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right/>
      <top/>
      <bottom style="thin">
        <color theme="0" tint="-0.24994659260841701"/>
      </bottom>
      <diagonal/>
    </border>
    <border>
      <left/>
      <right/>
      <top style="thin">
        <color indexed="11"/>
      </top>
      <bottom style="thin">
        <color theme="0" tint="-0.24994659260841701"/>
      </bottom>
      <diagonal/>
    </border>
  </borders>
  <cellStyleXfs count="2">
    <xf numFmtId="0" fontId="0" fillId="0" borderId="0" applyNumberFormat="0" applyFill="0" applyBorder="0" applyProtection="0">
      <alignment vertical="top" wrapText="1"/>
    </xf>
    <xf numFmtId="44" fontId="49" fillId="0" borderId="0" applyFont="0" applyFill="0" applyBorder="0" applyAlignment="0" applyProtection="0"/>
  </cellStyleXfs>
  <cellXfs count="841">
    <xf numFmtId="0" fontId="0" fillId="0" borderId="0" xfId="0">
      <alignment vertical="top" wrapText="1"/>
    </xf>
    <xf numFmtId="0" fontId="0" fillId="0" borderId="0" xfId="0" applyNumberFormat="1">
      <alignment vertical="top" wrapText="1"/>
    </xf>
    <xf numFmtId="49" fontId="2" fillId="0" borderId="1" xfId="0" applyNumberFormat="1" applyFont="1" applyBorder="1" applyAlignment="1">
      <alignment horizontal="center" vertical="center" wrapText="1"/>
    </xf>
    <xf numFmtId="49" fontId="3" fillId="0" borderId="1" xfId="0" applyNumberFormat="1" applyFont="1" applyBorder="1" applyAlignment="1">
      <alignment vertical="center" wrapText="1"/>
    </xf>
    <xf numFmtId="0" fontId="4" fillId="0" borderId="1" xfId="0" applyFont="1" applyBorder="1" applyAlignment="1">
      <alignment horizontal="center" vertical="center" wrapText="1"/>
    </xf>
    <xf numFmtId="49" fontId="4" fillId="2" borderId="1" xfId="0" applyNumberFormat="1" applyFont="1" applyFill="1" applyBorder="1" applyAlignment="1">
      <alignment horizontal="center" vertical="center" wrapText="1"/>
    </xf>
    <xf numFmtId="49" fontId="5" fillId="0" borderId="1" xfId="0" applyNumberFormat="1" applyFont="1" applyBorder="1" applyAlignment="1">
      <alignment horizontal="center" vertical="top" wrapText="1"/>
    </xf>
    <xf numFmtId="164" fontId="5" fillId="0" borderId="1" xfId="0" applyNumberFormat="1" applyFont="1" applyBorder="1" applyAlignment="1">
      <alignment horizontal="center" vertical="top" wrapText="1"/>
    </xf>
    <xf numFmtId="0" fontId="2" fillId="0" borderId="2" xfId="0" applyFont="1" applyBorder="1" applyAlignment="1">
      <alignment horizontal="center" vertical="center" wrapText="1"/>
    </xf>
    <xf numFmtId="0" fontId="1" fillId="0" borderId="2" xfId="0" applyFont="1" applyBorder="1">
      <alignment vertical="top" wrapText="1"/>
    </xf>
    <xf numFmtId="165" fontId="1" fillId="0" borderId="2" xfId="0" applyNumberFormat="1" applyFont="1" applyBorder="1">
      <alignment vertical="top" wrapText="1"/>
    </xf>
    <xf numFmtId="14" fontId="1" fillId="0" borderId="2" xfId="0" applyNumberFormat="1" applyFont="1" applyBorder="1" applyAlignment="1">
      <alignment horizontal="left" vertical="top" wrapText="1"/>
    </xf>
    <xf numFmtId="166" fontId="6" fillId="0" borderId="2" xfId="0" applyNumberFormat="1" applyFont="1" applyBorder="1" applyAlignment="1">
      <alignment horizontal="left" vertical="top" wrapText="1"/>
    </xf>
    <xf numFmtId="0" fontId="5" fillId="0" borderId="2" xfId="0" applyFont="1" applyBorder="1" applyAlignment="1">
      <alignment horizontal="left" vertical="top" wrapText="1"/>
    </xf>
    <xf numFmtId="0" fontId="2" fillId="0" borderId="3" xfId="0" applyNumberFormat="1" applyFont="1" applyBorder="1" applyAlignment="1">
      <alignment horizontal="center" vertical="center" wrapText="1"/>
    </xf>
    <xf numFmtId="49" fontId="7" fillId="0" borderId="3"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49" fontId="3" fillId="0" borderId="3" xfId="0" applyNumberFormat="1" applyFont="1" applyBorder="1" applyAlignment="1">
      <alignment horizontal="left" vertical="center" wrapText="1" readingOrder="1"/>
    </xf>
    <xf numFmtId="165" fontId="3" fillId="0" borderId="3" xfId="0" applyNumberFormat="1" applyFont="1" applyBorder="1" applyAlignment="1">
      <alignment horizontal="left" vertical="center" wrapText="1" readingOrder="1"/>
    </xf>
    <xf numFmtId="14" fontId="3" fillId="2" borderId="4" xfId="0" applyNumberFormat="1" applyFont="1" applyFill="1" applyBorder="1" applyAlignment="1">
      <alignment horizontal="center" vertical="center"/>
    </xf>
    <xf numFmtId="165" fontId="9" fillId="0" borderId="5" xfId="0" applyNumberFormat="1" applyFont="1" applyBorder="1" applyAlignment="1">
      <alignment horizontal="left" vertical="center" wrapText="1"/>
    </xf>
    <xf numFmtId="0" fontId="3" fillId="0" borderId="6" xfId="0" applyFont="1" applyBorder="1" applyAlignment="1">
      <alignment horizontal="left" vertical="center" wrapText="1"/>
    </xf>
    <xf numFmtId="14" fontId="3" fillId="0" borderId="3" xfId="0" applyNumberFormat="1" applyFont="1" applyBorder="1" applyAlignment="1">
      <alignment horizontal="left" vertical="center"/>
    </xf>
    <xf numFmtId="49" fontId="3" fillId="0" borderId="6" xfId="0" applyNumberFormat="1" applyFont="1" applyBorder="1" applyAlignment="1">
      <alignment horizontal="left" vertical="center" wrapText="1"/>
    </xf>
    <xf numFmtId="49" fontId="3" fillId="0" borderId="7" xfId="0" applyNumberFormat="1" applyFont="1" applyBorder="1" applyAlignment="1">
      <alignment horizontal="left" vertical="center" wrapText="1" readingOrder="1"/>
    </xf>
    <xf numFmtId="49" fontId="3" fillId="0" borderId="9" xfId="0" applyNumberFormat="1" applyFont="1" applyBorder="1" applyAlignment="1">
      <alignment horizontal="left" vertical="center" wrapText="1" readingOrder="1"/>
    </xf>
    <xf numFmtId="165" fontId="3" fillId="0" borderId="7" xfId="0" applyNumberFormat="1" applyFont="1" applyBorder="1" applyAlignment="1">
      <alignment horizontal="left" vertical="center" wrapText="1" readingOrder="1"/>
    </xf>
    <xf numFmtId="14" fontId="3" fillId="0" borderId="8" xfId="0" applyNumberFormat="1" applyFont="1" applyBorder="1" applyAlignment="1">
      <alignment horizontal="left" vertical="center"/>
    </xf>
    <xf numFmtId="0" fontId="11" fillId="3" borderId="2" xfId="0" applyFont="1" applyFill="1" applyBorder="1" applyAlignment="1">
      <alignment horizontal="center" vertical="center" wrapText="1"/>
    </xf>
    <xf numFmtId="49" fontId="12" fillId="3" borderId="2" xfId="0" applyNumberFormat="1" applyFont="1" applyFill="1" applyBorder="1" applyAlignment="1">
      <alignment horizontal="left" vertical="center" wrapText="1"/>
    </xf>
    <xf numFmtId="0" fontId="12" fillId="3" borderId="2" xfId="0" applyFont="1" applyFill="1" applyBorder="1" applyAlignment="1">
      <alignment horizontal="left" vertical="center" wrapText="1"/>
    </xf>
    <xf numFmtId="49" fontId="12" fillId="3" borderId="9" xfId="0" applyNumberFormat="1" applyFont="1" applyFill="1" applyBorder="1" applyAlignment="1">
      <alignment horizontal="left" vertical="center" wrapText="1" readingOrder="1"/>
    </xf>
    <xf numFmtId="49" fontId="12" fillId="3" borderId="3" xfId="0" applyNumberFormat="1" applyFont="1" applyFill="1" applyBorder="1" applyAlignment="1">
      <alignment horizontal="left" vertical="center" wrapText="1" readingOrder="1"/>
    </xf>
    <xf numFmtId="14" fontId="12" fillId="3" borderId="2" xfId="0" applyNumberFormat="1" applyFont="1" applyFill="1" applyBorder="1" applyAlignment="1">
      <alignment horizontal="left" vertical="center"/>
    </xf>
    <xf numFmtId="0" fontId="12" fillId="3" borderId="13" xfId="0" applyFont="1" applyFill="1" applyBorder="1" applyAlignment="1">
      <alignment horizontal="center" vertical="center"/>
    </xf>
    <xf numFmtId="165" fontId="13" fillId="3" borderId="14" xfId="0" applyNumberFormat="1" applyFont="1" applyFill="1" applyBorder="1" applyAlignment="1">
      <alignment horizontal="left" vertical="center" wrapText="1"/>
    </xf>
    <xf numFmtId="0" fontId="12" fillId="3" borderId="15" xfId="0" applyFont="1" applyFill="1" applyBorder="1" applyAlignment="1">
      <alignment horizontal="left" vertical="center" wrapText="1"/>
    </xf>
    <xf numFmtId="49" fontId="3" fillId="0" borderId="3" xfId="0" applyNumberFormat="1" applyFont="1" applyBorder="1" applyAlignment="1">
      <alignment horizontal="right" vertical="center" wrapText="1" readingOrder="1"/>
    </xf>
    <xf numFmtId="165" fontId="3" fillId="0" borderId="3" xfId="0" applyNumberFormat="1" applyFont="1" applyBorder="1" applyAlignment="1">
      <alignment horizontal="right" vertical="center" wrapText="1" readingOrder="1"/>
    </xf>
    <xf numFmtId="49" fontId="9" fillId="0" borderId="5" xfId="0" applyNumberFormat="1" applyFont="1" applyBorder="1" applyAlignment="1">
      <alignment horizontal="left" vertical="center" wrapText="1"/>
    </xf>
    <xf numFmtId="165" fontId="3" fillId="0" borderId="9" xfId="0" applyNumberFormat="1" applyFont="1" applyBorder="1" applyAlignment="1">
      <alignment horizontal="left" vertical="center" wrapText="1" readingOrder="1"/>
    </xf>
    <xf numFmtId="49" fontId="7" fillId="4" borderId="3" xfId="0" applyNumberFormat="1" applyFont="1" applyFill="1" applyBorder="1" applyAlignment="1">
      <alignment horizontal="left" vertical="center" wrapText="1"/>
    </xf>
    <xf numFmtId="0" fontId="3" fillId="0" borderId="3" xfId="0" applyFont="1" applyBorder="1" applyAlignment="1">
      <alignment horizontal="right" vertical="center" wrapText="1" readingOrder="1"/>
    </xf>
    <xf numFmtId="0" fontId="2" fillId="0" borderId="8" xfId="0" applyNumberFormat="1" applyFont="1" applyBorder="1" applyAlignment="1">
      <alignment horizontal="center" vertical="center" wrapText="1"/>
    </xf>
    <xf numFmtId="49" fontId="7" fillId="4" borderId="8" xfId="0" applyNumberFormat="1" applyFont="1" applyFill="1" applyBorder="1" applyAlignment="1">
      <alignment horizontal="left" vertical="center" wrapText="1"/>
    </xf>
    <xf numFmtId="49" fontId="3" fillId="0" borderId="8" xfId="0" applyNumberFormat="1" applyFont="1" applyBorder="1" applyAlignment="1">
      <alignment horizontal="left" vertical="center" wrapText="1"/>
    </xf>
    <xf numFmtId="0" fontId="3" fillId="0" borderId="8" xfId="0" applyFont="1" applyBorder="1" applyAlignment="1">
      <alignment horizontal="left" vertical="center" wrapText="1"/>
    </xf>
    <xf numFmtId="49" fontId="14" fillId="0" borderId="7" xfId="0" applyNumberFormat="1" applyFont="1" applyBorder="1" applyAlignment="1">
      <alignment horizontal="left" vertical="center" wrapText="1" readingOrder="1"/>
    </xf>
    <xf numFmtId="0" fontId="3" fillId="0" borderId="7" xfId="0" applyFont="1" applyBorder="1" applyAlignment="1">
      <alignment horizontal="right" vertical="center" wrapText="1" readingOrder="1"/>
    </xf>
    <xf numFmtId="14" fontId="3" fillId="2" borderId="10" xfId="0" applyNumberFormat="1" applyFont="1" applyFill="1" applyBorder="1" applyAlignment="1">
      <alignment horizontal="center" vertical="center"/>
    </xf>
    <xf numFmtId="165" fontId="9" fillId="0" borderId="11" xfId="0" applyNumberFormat="1" applyFont="1" applyBorder="1" applyAlignment="1">
      <alignment horizontal="left" vertical="center" wrapText="1"/>
    </xf>
    <xf numFmtId="0" fontId="3" fillId="0" borderId="12" xfId="0" applyFont="1" applyBorder="1" applyAlignment="1">
      <alignment horizontal="left" vertical="center" wrapText="1"/>
    </xf>
    <xf numFmtId="0" fontId="2" fillId="0" borderId="8" xfId="0" applyFont="1" applyBorder="1" applyAlignment="1">
      <alignment horizontal="center" vertical="center" wrapText="1"/>
    </xf>
    <xf numFmtId="49" fontId="3" fillId="2" borderId="10" xfId="0" applyNumberFormat="1" applyFont="1" applyFill="1" applyBorder="1" applyAlignment="1">
      <alignment horizontal="center" vertical="center"/>
    </xf>
    <xf numFmtId="0" fontId="11" fillId="5" borderId="2" xfId="0" applyFont="1" applyFill="1" applyBorder="1" applyAlignment="1">
      <alignment horizontal="center" vertical="center" wrapText="1"/>
    </xf>
    <xf numFmtId="49" fontId="15" fillId="5" borderId="2" xfId="0" applyNumberFormat="1" applyFont="1" applyFill="1" applyBorder="1" applyAlignment="1">
      <alignment horizontal="left" vertical="center" wrapText="1"/>
    </xf>
    <xf numFmtId="0" fontId="12" fillId="5" borderId="2" xfId="0" applyFont="1" applyFill="1" applyBorder="1" applyAlignment="1">
      <alignment horizontal="left" vertical="center" wrapText="1"/>
    </xf>
    <xf numFmtId="49" fontId="12" fillId="5" borderId="9" xfId="0" applyNumberFormat="1" applyFont="1" applyFill="1" applyBorder="1" applyAlignment="1">
      <alignment horizontal="left" vertical="center" wrapText="1" readingOrder="1"/>
    </xf>
    <xf numFmtId="49" fontId="12" fillId="5" borderId="2" xfId="0" applyNumberFormat="1" applyFont="1" applyFill="1" applyBorder="1" applyAlignment="1">
      <alignment horizontal="left" vertical="center" wrapText="1"/>
    </xf>
    <xf numFmtId="14" fontId="12" fillId="5" borderId="2" xfId="0" applyNumberFormat="1" applyFont="1" applyFill="1" applyBorder="1" applyAlignment="1">
      <alignment horizontal="left" vertical="center"/>
    </xf>
    <xf numFmtId="0" fontId="12" fillId="5" borderId="13" xfId="0" applyFont="1" applyFill="1" applyBorder="1" applyAlignment="1">
      <alignment horizontal="center" vertical="center"/>
    </xf>
    <xf numFmtId="165" fontId="13" fillId="5" borderId="14" xfId="0" applyNumberFormat="1" applyFont="1" applyFill="1" applyBorder="1" applyAlignment="1">
      <alignment horizontal="left" vertical="center" wrapText="1"/>
    </xf>
    <xf numFmtId="0" fontId="12" fillId="5" borderId="15" xfId="0" applyFont="1" applyFill="1" applyBorder="1" applyAlignment="1">
      <alignment horizontal="left" vertical="center" wrapText="1"/>
    </xf>
    <xf numFmtId="0" fontId="2" fillId="0" borderId="3" xfId="0" applyFont="1" applyBorder="1" applyAlignment="1">
      <alignment horizontal="center" vertical="center" wrapText="1"/>
    </xf>
    <xf numFmtId="0" fontId="3" fillId="0" borderId="3" xfId="0" applyFont="1" applyBorder="1" applyAlignment="1">
      <alignment horizontal="left" vertical="center" wrapText="1"/>
    </xf>
    <xf numFmtId="49" fontId="3" fillId="0" borderId="3" xfId="0" applyNumberFormat="1" applyFont="1" applyBorder="1" applyAlignment="1">
      <alignment horizontal="left" vertical="center"/>
    </xf>
    <xf numFmtId="0" fontId="3" fillId="0" borderId="15" xfId="0" applyFont="1" applyBorder="1" applyAlignment="1">
      <alignment horizontal="left" vertical="center" wrapText="1"/>
    </xf>
    <xf numFmtId="49" fontId="16" fillId="0" borderId="7" xfId="0" applyNumberFormat="1" applyFont="1" applyBorder="1" applyAlignment="1">
      <alignment horizontal="left" vertical="center" wrapText="1" readingOrder="1"/>
    </xf>
    <xf numFmtId="0" fontId="3" fillId="0" borderId="8" xfId="0" applyFont="1" applyBorder="1" applyAlignment="1">
      <alignment horizontal="left" vertical="center"/>
    </xf>
    <xf numFmtId="0" fontId="9" fillId="0" borderId="11" xfId="0" applyFont="1" applyBorder="1" applyAlignment="1">
      <alignment horizontal="left" vertical="center" wrapText="1"/>
    </xf>
    <xf numFmtId="49" fontId="3" fillId="0" borderId="16" xfId="0" applyNumberFormat="1" applyFont="1" applyBorder="1" applyAlignment="1">
      <alignment horizontal="left" vertical="center" wrapText="1" readingOrder="1"/>
    </xf>
    <xf numFmtId="0" fontId="11" fillId="3" borderId="1" xfId="0" applyFont="1" applyFill="1" applyBorder="1" applyAlignment="1">
      <alignment horizontal="center" vertical="center" wrapText="1"/>
    </xf>
    <xf numFmtId="49" fontId="12" fillId="3" borderId="1" xfId="0" applyNumberFormat="1" applyFont="1" applyFill="1" applyBorder="1" applyAlignment="1">
      <alignment horizontal="left" vertical="center" wrapText="1"/>
    </xf>
    <xf numFmtId="0" fontId="12" fillId="3" borderId="1" xfId="0" applyFont="1" applyFill="1" applyBorder="1" applyAlignment="1">
      <alignment horizontal="left" vertical="center" wrapText="1"/>
    </xf>
    <xf numFmtId="49" fontId="12" fillId="3" borderId="16" xfId="0" applyNumberFormat="1" applyFont="1" applyFill="1" applyBorder="1" applyAlignment="1">
      <alignment horizontal="left" vertical="center" wrapText="1" readingOrder="1"/>
    </xf>
    <xf numFmtId="14" fontId="12" fillId="3" borderId="1" xfId="0" applyNumberFormat="1" applyFont="1" applyFill="1" applyBorder="1" applyAlignment="1">
      <alignment horizontal="left" vertical="center"/>
    </xf>
    <xf numFmtId="0" fontId="12" fillId="3" borderId="17" xfId="0" applyFont="1" applyFill="1" applyBorder="1" applyAlignment="1">
      <alignment horizontal="center" vertical="center"/>
    </xf>
    <xf numFmtId="165" fontId="13" fillId="3" borderId="18" xfId="0" applyNumberFormat="1" applyFont="1" applyFill="1" applyBorder="1" applyAlignment="1">
      <alignment horizontal="left" vertical="center" wrapText="1"/>
    </xf>
    <xf numFmtId="0" fontId="12" fillId="3" borderId="19" xfId="0" applyFont="1" applyFill="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left" vertical="center" wrapText="1"/>
    </xf>
    <xf numFmtId="49" fontId="3" fillId="0" borderId="20" xfId="0" applyNumberFormat="1" applyFont="1" applyBorder="1" applyAlignment="1">
      <alignment horizontal="left" vertical="center" wrapText="1" readingOrder="1"/>
    </xf>
    <xf numFmtId="49" fontId="3" fillId="0" borderId="8" xfId="0" applyNumberFormat="1" applyFont="1" applyBorder="1" applyAlignment="1">
      <alignment horizontal="left" vertical="center" wrapText="1" readingOrder="1"/>
    </xf>
    <xf numFmtId="14" fontId="3" fillId="0" borderId="1" xfId="0" applyNumberFormat="1" applyFont="1" applyBorder="1" applyAlignment="1">
      <alignment horizontal="left" vertical="center"/>
    </xf>
    <xf numFmtId="49" fontId="3" fillId="2" borderId="17" xfId="0" applyNumberFormat="1" applyFont="1" applyFill="1" applyBorder="1" applyAlignment="1">
      <alignment horizontal="center" vertical="center"/>
    </xf>
    <xf numFmtId="165" fontId="9" fillId="0" borderId="18" xfId="0" applyNumberFormat="1" applyFont="1" applyBorder="1" applyAlignment="1">
      <alignment horizontal="left" vertical="center" wrapText="1"/>
    </xf>
    <xf numFmtId="165" fontId="9" fillId="0" borderId="19" xfId="0" applyNumberFormat="1" applyFont="1" applyBorder="1" applyAlignment="1">
      <alignment horizontal="left" vertical="center" wrapText="1"/>
    </xf>
    <xf numFmtId="49" fontId="3" fillId="0" borderId="21" xfId="0" applyNumberFormat="1" applyFont="1" applyBorder="1" applyAlignment="1">
      <alignment horizontal="left" vertical="center" wrapText="1" readingOrder="1"/>
    </xf>
    <xf numFmtId="165" fontId="3" fillId="0" borderId="21" xfId="0" applyNumberFormat="1" applyFont="1" applyBorder="1" applyAlignment="1">
      <alignment horizontal="left" vertical="center" wrapText="1" readingOrder="1"/>
    </xf>
    <xf numFmtId="0" fontId="3" fillId="0" borderId="19" xfId="0" applyFont="1" applyBorder="1" applyAlignment="1">
      <alignment horizontal="left" vertical="center" wrapText="1"/>
    </xf>
    <xf numFmtId="165" fontId="3" fillId="0" borderId="16" xfId="0" applyNumberFormat="1" applyFont="1" applyBorder="1" applyAlignment="1">
      <alignment horizontal="left" vertical="center" wrapText="1" readingOrder="1"/>
    </xf>
    <xf numFmtId="14" fontId="3" fillId="0" borderId="2" xfId="0" applyNumberFormat="1" applyFont="1" applyBorder="1" applyAlignment="1">
      <alignment horizontal="left" vertical="center"/>
    </xf>
    <xf numFmtId="49" fontId="7" fillId="0" borderId="8" xfId="0" applyNumberFormat="1" applyFont="1" applyBorder="1" applyAlignment="1">
      <alignment horizontal="left" vertical="center" wrapText="1"/>
    </xf>
    <xf numFmtId="49" fontId="3" fillId="2" borderId="4" xfId="0" applyNumberFormat="1" applyFont="1" applyFill="1" applyBorder="1" applyAlignment="1">
      <alignment horizontal="center" vertical="center"/>
    </xf>
    <xf numFmtId="165" fontId="9" fillId="0" borderId="12" xfId="0" applyNumberFormat="1" applyFont="1" applyBorder="1" applyAlignment="1">
      <alignment horizontal="left" vertical="center" wrapText="1"/>
    </xf>
    <xf numFmtId="0" fontId="11" fillId="5" borderId="3" xfId="0" applyFont="1" applyFill="1" applyBorder="1" applyAlignment="1">
      <alignment horizontal="center" vertical="center" wrapText="1"/>
    </xf>
    <xf numFmtId="49" fontId="15" fillId="5" borderId="3" xfId="0" applyNumberFormat="1" applyFont="1" applyFill="1" applyBorder="1" applyAlignment="1">
      <alignment horizontal="left" vertical="center" wrapText="1"/>
    </xf>
    <xf numFmtId="0" fontId="12" fillId="5" borderId="3" xfId="0" applyFont="1" applyFill="1" applyBorder="1" applyAlignment="1">
      <alignment horizontal="left" vertical="center" wrapText="1"/>
    </xf>
    <xf numFmtId="49" fontId="12" fillId="5" borderId="3" xfId="0" applyNumberFormat="1" applyFont="1" applyFill="1" applyBorder="1" applyAlignment="1">
      <alignment horizontal="left" vertical="center" wrapText="1" readingOrder="1"/>
    </xf>
    <xf numFmtId="49" fontId="12" fillId="5" borderId="3" xfId="0" applyNumberFormat="1" applyFont="1" applyFill="1" applyBorder="1" applyAlignment="1">
      <alignment horizontal="left" vertical="center" wrapText="1"/>
    </xf>
    <xf numFmtId="14" fontId="12" fillId="5" borderId="3" xfId="0" applyNumberFormat="1" applyFont="1" applyFill="1" applyBorder="1" applyAlignment="1">
      <alignment horizontal="left" vertical="center"/>
    </xf>
    <xf numFmtId="0" fontId="12" fillId="5" borderId="4" xfId="0" applyFont="1" applyFill="1" applyBorder="1" applyAlignment="1">
      <alignment horizontal="center" vertical="center"/>
    </xf>
    <xf numFmtId="165" fontId="13" fillId="5" borderId="5" xfId="0" applyNumberFormat="1" applyFont="1" applyFill="1" applyBorder="1" applyAlignment="1">
      <alignment horizontal="left" vertical="center" wrapText="1"/>
    </xf>
    <xf numFmtId="0" fontId="12" fillId="5" borderId="6" xfId="0" applyFont="1" applyFill="1" applyBorder="1" applyAlignment="1">
      <alignment horizontal="left" vertical="center" wrapText="1"/>
    </xf>
    <xf numFmtId="0" fontId="3" fillId="0" borderId="2" xfId="0" applyFont="1" applyBorder="1" applyAlignment="1">
      <alignment horizontal="left" vertical="center" wrapText="1"/>
    </xf>
    <xf numFmtId="49" fontId="3" fillId="2" borderId="13" xfId="0" applyNumberFormat="1" applyFont="1" applyFill="1" applyBorder="1" applyAlignment="1">
      <alignment horizontal="center" vertical="center"/>
    </xf>
    <xf numFmtId="165" fontId="9" fillId="0" borderId="14" xfId="0" applyNumberFormat="1" applyFont="1" applyBorder="1" applyAlignment="1">
      <alignment horizontal="left" vertical="center" wrapText="1"/>
    </xf>
    <xf numFmtId="0" fontId="11" fillId="5" borderId="8" xfId="0" applyFont="1" applyFill="1" applyBorder="1" applyAlignment="1">
      <alignment horizontal="center" vertical="center" wrapText="1"/>
    </xf>
    <xf numFmtId="49" fontId="15" fillId="5" borderId="8" xfId="0" applyNumberFormat="1" applyFont="1" applyFill="1" applyBorder="1" applyAlignment="1">
      <alignment horizontal="left" vertical="center" wrapText="1"/>
    </xf>
    <xf numFmtId="0" fontId="12" fillId="5" borderId="8" xfId="0" applyFont="1" applyFill="1" applyBorder="1" applyAlignment="1">
      <alignment horizontal="left" vertical="center" wrapText="1"/>
    </xf>
    <xf numFmtId="49" fontId="12" fillId="5" borderId="7" xfId="0" applyNumberFormat="1" applyFont="1" applyFill="1" applyBorder="1" applyAlignment="1">
      <alignment horizontal="left" vertical="center" wrapText="1" readingOrder="1"/>
    </xf>
    <xf numFmtId="49" fontId="12" fillId="5" borderId="8" xfId="0" applyNumberFormat="1" applyFont="1" applyFill="1" applyBorder="1" applyAlignment="1">
      <alignment horizontal="left" vertical="center" wrapText="1"/>
    </xf>
    <xf numFmtId="14" fontId="12" fillId="5" borderId="8" xfId="0" applyNumberFormat="1" applyFont="1" applyFill="1" applyBorder="1" applyAlignment="1">
      <alignment horizontal="left" vertical="center"/>
    </xf>
    <xf numFmtId="0" fontId="12" fillId="5" borderId="10" xfId="0" applyFont="1" applyFill="1" applyBorder="1" applyAlignment="1">
      <alignment horizontal="center" vertical="center"/>
    </xf>
    <xf numFmtId="165" fontId="13" fillId="5" borderId="11" xfId="0" applyNumberFormat="1" applyFont="1" applyFill="1" applyBorder="1" applyAlignment="1">
      <alignment horizontal="left" vertical="center" wrapText="1"/>
    </xf>
    <xf numFmtId="0" fontId="12" fillId="5" borderId="12" xfId="0" applyFont="1" applyFill="1" applyBorder="1" applyAlignment="1">
      <alignment horizontal="left" vertical="center" wrapText="1"/>
    </xf>
    <xf numFmtId="49" fontId="3" fillId="0" borderId="2" xfId="0" applyNumberFormat="1" applyFont="1" applyBorder="1" applyAlignment="1">
      <alignment horizontal="left" vertical="center" wrapText="1"/>
    </xf>
    <xf numFmtId="14" fontId="3" fillId="2" borderId="13" xfId="0" applyNumberFormat="1" applyFont="1" applyFill="1" applyBorder="1" applyAlignment="1">
      <alignment horizontal="center" vertical="center"/>
    </xf>
    <xf numFmtId="14" fontId="3" fillId="2" borderId="3" xfId="0" applyNumberFormat="1" applyFont="1" applyFill="1" applyBorder="1" applyAlignment="1">
      <alignment horizontal="center" vertical="center"/>
    </xf>
    <xf numFmtId="165" fontId="9" fillId="0" borderId="4" xfId="0" applyNumberFormat="1" applyFont="1" applyBorder="1" applyAlignment="1">
      <alignment horizontal="left" vertical="center" wrapText="1"/>
    </xf>
    <xf numFmtId="49" fontId="3" fillId="0" borderId="7" xfId="0" applyNumberFormat="1" applyFont="1" applyBorder="1" applyAlignment="1">
      <alignment horizontal="right" vertical="center" wrapText="1" readingOrder="1"/>
    </xf>
    <xf numFmtId="49" fontId="10" fillId="0" borderId="3" xfId="0" applyNumberFormat="1" applyFont="1" applyBorder="1" applyAlignment="1">
      <alignment horizontal="left" vertical="center" wrapText="1"/>
    </xf>
    <xf numFmtId="49" fontId="10" fillId="0" borderId="3" xfId="0" applyNumberFormat="1" applyFont="1" applyBorder="1" applyAlignment="1">
      <alignment horizontal="left" vertical="center" wrapText="1" readingOrder="1"/>
    </xf>
    <xf numFmtId="165" fontId="10" fillId="0" borderId="3" xfId="0" applyNumberFormat="1" applyFont="1" applyBorder="1" applyAlignment="1">
      <alignment horizontal="left" vertical="center" wrapText="1" readingOrder="1"/>
    </xf>
    <xf numFmtId="14" fontId="10" fillId="0" borderId="3" xfId="0" applyNumberFormat="1" applyFont="1" applyBorder="1" applyAlignment="1">
      <alignment horizontal="left" vertical="center"/>
    </xf>
    <xf numFmtId="14" fontId="18" fillId="2" borderId="4" xfId="0" applyNumberFormat="1" applyFont="1" applyFill="1" applyBorder="1" applyAlignment="1">
      <alignment horizontal="center" vertical="center"/>
    </xf>
    <xf numFmtId="165" fontId="19" fillId="0" borderId="5" xfId="0" applyNumberFormat="1" applyFont="1" applyBorder="1" applyAlignment="1">
      <alignment horizontal="left" vertical="center" wrapText="1"/>
    </xf>
    <xf numFmtId="49" fontId="10" fillId="0" borderId="6" xfId="0" applyNumberFormat="1" applyFont="1" applyBorder="1" applyAlignment="1">
      <alignment horizontal="left" vertical="center" wrapText="1"/>
    </xf>
    <xf numFmtId="14" fontId="3" fillId="2" borderId="8" xfId="0" applyNumberFormat="1" applyFont="1" applyFill="1" applyBorder="1" applyAlignment="1">
      <alignment horizontal="center" vertical="center"/>
    </xf>
    <xf numFmtId="49" fontId="12" fillId="3" borderId="7" xfId="0" applyNumberFormat="1" applyFont="1" applyFill="1" applyBorder="1" applyAlignment="1">
      <alignment horizontal="left" vertical="center" wrapText="1" readingOrder="1"/>
    </xf>
    <xf numFmtId="0" fontId="12" fillId="3" borderId="10" xfId="0" applyFont="1" applyFill="1" applyBorder="1" applyAlignment="1">
      <alignment horizontal="center" vertical="center"/>
    </xf>
    <xf numFmtId="0" fontId="9" fillId="0" borderId="10" xfId="0" applyFont="1" applyBorder="1" applyAlignment="1">
      <alignment horizontal="left" vertical="center" wrapText="1"/>
    </xf>
    <xf numFmtId="49" fontId="3" fillId="0" borderId="12" xfId="0" applyNumberFormat="1" applyFont="1" applyBorder="1" applyAlignment="1">
      <alignment horizontal="left" vertical="center" wrapText="1"/>
    </xf>
    <xf numFmtId="165" fontId="13" fillId="5" borderId="18" xfId="0" applyNumberFormat="1" applyFont="1" applyFill="1" applyBorder="1" applyAlignment="1">
      <alignment horizontal="left" vertical="center" wrapText="1"/>
    </xf>
    <xf numFmtId="49" fontId="3" fillId="0" borderId="7" xfId="0" applyNumberFormat="1" applyFont="1" applyBorder="1" applyAlignment="1">
      <alignment horizontal="left" vertical="center" wrapText="1" indent="1" readingOrder="1"/>
    </xf>
    <xf numFmtId="49" fontId="7" fillId="0" borderId="12" xfId="0" applyNumberFormat="1" applyFont="1" applyBorder="1" applyAlignment="1">
      <alignment horizontal="left" vertical="center" wrapText="1"/>
    </xf>
    <xf numFmtId="14" fontId="20" fillId="2" borderId="4" xfId="0" applyNumberFormat="1" applyFont="1" applyFill="1" applyBorder="1" applyAlignment="1">
      <alignment horizontal="center" vertical="center"/>
    </xf>
    <xf numFmtId="0" fontId="3" fillId="0" borderId="3" xfId="0" applyNumberFormat="1" applyFont="1" applyBorder="1" applyAlignment="1">
      <alignment horizontal="left" vertical="center" wrapText="1" readingOrder="1"/>
    </xf>
    <xf numFmtId="49" fontId="12" fillId="3" borderId="3" xfId="0" applyNumberFormat="1" applyFont="1" applyFill="1" applyBorder="1" applyAlignment="1">
      <alignment horizontal="left" vertical="center" wrapText="1"/>
    </xf>
    <xf numFmtId="49" fontId="12" fillId="3" borderId="8" xfId="0" applyNumberFormat="1" applyFont="1" applyFill="1" applyBorder="1" applyAlignment="1">
      <alignment horizontal="left" vertical="center" wrapText="1"/>
    </xf>
    <xf numFmtId="0" fontId="21" fillId="0" borderId="2" xfId="0" applyFont="1" applyBorder="1" applyAlignment="1">
      <alignment horizontal="left" vertical="center" wrapText="1"/>
    </xf>
    <xf numFmtId="49" fontId="21" fillId="0" borderId="3" xfId="0" applyNumberFormat="1" applyFont="1" applyBorder="1" applyAlignment="1">
      <alignment horizontal="left" vertical="center" wrapText="1"/>
    </xf>
    <xf numFmtId="0" fontId="10" fillId="0" borderId="3" xfId="0" applyFont="1" applyBorder="1" applyAlignment="1">
      <alignment horizontal="left" vertical="center" wrapText="1"/>
    </xf>
    <xf numFmtId="49" fontId="10" fillId="2" borderId="4" xfId="0" applyNumberFormat="1" applyFont="1" applyFill="1" applyBorder="1" applyAlignment="1">
      <alignment horizontal="center" vertical="center"/>
    </xf>
    <xf numFmtId="49" fontId="10" fillId="0" borderId="7" xfId="0" applyNumberFormat="1" applyFont="1" applyBorder="1" applyAlignment="1">
      <alignment horizontal="left" vertical="center" wrapText="1" readingOrder="1"/>
    </xf>
    <xf numFmtId="0" fontId="17" fillId="0" borderId="3" xfId="0" applyFont="1" applyBorder="1" applyAlignment="1">
      <alignment horizontal="center" vertical="center" wrapText="1"/>
    </xf>
    <xf numFmtId="49" fontId="10" fillId="0" borderId="9" xfId="0" applyNumberFormat="1" applyFont="1" applyBorder="1" applyAlignment="1">
      <alignment horizontal="left" vertical="center" wrapText="1" readingOrder="1"/>
    </xf>
    <xf numFmtId="0" fontId="10" fillId="0" borderId="3" xfId="0" applyFont="1" applyBorder="1" applyAlignment="1">
      <alignment horizontal="left" vertical="center"/>
    </xf>
    <xf numFmtId="14" fontId="10" fillId="2" borderId="4" xfId="0" applyNumberFormat="1" applyFont="1" applyFill="1" applyBorder="1" applyAlignment="1">
      <alignment horizontal="center" vertical="center"/>
    </xf>
    <xf numFmtId="0" fontId="19" fillId="0" borderId="5" xfId="0" applyFont="1" applyBorder="1" applyAlignment="1">
      <alignment horizontal="left" vertical="center" wrapText="1"/>
    </xf>
    <xf numFmtId="165" fontId="19" fillId="0" borderId="6" xfId="0" applyNumberFormat="1" applyFont="1" applyBorder="1" applyAlignment="1">
      <alignment horizontal="left" vertical="center" wrapText="1"/>
    </xf>
    <xf numFmtId="0" fontId="10" fillId="0" borderId="6" xfId="0" applyFont="1" applyBorder="1" applyAlignment="1">
      <alignment horizontal="left" vertical="center" wrapText="1"/>
    </xf>
    <xf numFmtId="0" fontId="17" fillId="0" borderId="7" xfId="0" applyFont="1" applyBorder="1" applyAlignment="1">
      <alignment horizontal="center" vertical="center" wrapText="1"/>
    </xf>
    <xf numFmtId="49" fontId="10" fillId="0" borderId="7" xfId="0" applyNumberFormat="1" applyFont="1" applyBorder="1" applyAlignment="1">
      <alignment horizontal="left" vertical="center" wrapText="1"/>
    </xf>
    <xf numFmtId="165" fontId="10" fillId="0" borderId="7" xfId="0" applyNumberFormat="1" applyFont="1" applyBorder="1" applyAlignment="1">
      <alignment horizontal="left" vertical="center" wrapText="1" readingOrder="1"/>
    </xf>
    <xf numFmtId="14" fontId="10" fillId="0" borderId="7" xfId="0" applyNumberFormat="1" applyFont="1" applyBorder="1" applyAlignment="1">
      <alignment horizontal="left" vertical="center"/>
    </xf>
    <xf numFmtId="14" fontId="10" fillId="2" borderId="24" xfId="0" applyNumberFormat="1" applyFont="1" applyFill="1" applyBorder="1" applyAlignment="1">
      <alignment horizontal="center" vertical="center"/>
    </xf>
    <xf numFmtId="165" fontId="19" fillId="0" borderId="25" xfId="0" applyNumberFormat="1" applyFont="1" applyBorder="1" applyAlignment="1">
      <alignment horizontal="left" vertical="center" wrapText="1"/>
    </xf>
    <xf numFmtId="49" fontId="10" fillId="0" borderId="26" xfId="0" applyNumberFormat="1" applyFont="1" applyBorder="1" applyAlignment="1">
      <alignment horizontal="left" vertical="center" wrapText="1"/>
    </xf>
    <xf numFmtId="0" fontId="17" fillId="0" borderId="9" xfId="0" applyFont="1" applyBorder="1" applyAlignment="1">
      <alignment horizontal="center" vertical="center" wrapText="1"/>
    </xf>
    <xf numFmtId="49" fontId="10" fillId="0" borderId="9" xfId="0" applyNumberFormat="1" applyFont="1" applyBorder="1" applyAlignment="1">
      <alignment horizontal="left" vertical="center" wrapText="1"/>
    </xf>
    <xf numFmtId="0" fontId="10" fillId="0" borderId="9" xfId="0" applyFont="1" applyBorder="1" applyAlignment="1">
      <alignment horizontal="left" vertical="center" wrapText="1"/>
    </xf>
    <xf numFmtId="165" fontId="10" fillId="0" borderId="9" xfId="0" applyNumberFormat="1" applyFont="1" applyBorder="1" applyAlignment="1">
      <alignment horizontal="left" vertical="center" wrapText="1" readingOrder="1"/>
    </xf>
    <xf numFmtId="14" fontId="10" fillId="0" borderId="9" xfId="0" applyNumberFormat="1" applyFont="1" applyBorder="1" applyAlignment="1">
      <alignment horizontal="left" vertical="center"/>
    </xf>
    <xf numFmtId="14" fontId="10" fillId="2" borderId="27" xfId="0" applyNumberFormat="1" applyFont="1" applyFill="1" applyBorder="1" applyAlignment="1">
      <alignment horizontal="center" vertical="center"/>
    </xf>
    <xf numFmtId="165" fontId="19" fillId="0" borderId="28" xfId="0" applyNumberFormat="1" applyFont="1" applyBorder="1" applyAlignment="1">
      <alignment horizontal="left" vertical="center" wrapText="1"/>
    </xf>
    <xf numFmtId="0" fontId="10" fillId="0" borderId="29" xfId="0" applyFont="1" applyBorder="1" applyAlignment="1">
      <alignment horizontal="left" vertical="center" wrapText="1"/>
    </xf>
    <xf numFmtId="49" fontId="10" fillId="0" borderId="3" xfId="0" applyNumberFormat="1" applyFont="1" applyBorder="1" applyAlignment="1">
      <alignment horizontal="right" vertical="center" wrapText="1" readingOrder="1"/>
    </xf>
    <xf numFmtId="0" fontId="24" fillId="0" borderId="6" xfId="0" applyFont="1" applyBorder="1" applyAlignment="1">
      <alignment horizontal="left" vertical="center" wrapText="1"/>
    </xf>
    <xf numFmtId="49" fontId="10" fillId="0" borderId="8" xfId="0" applyNumberFormat="1" applyFont="1" applyBorder="1" applyAlignment="1">
      <alignment horizontal="left" vertical="center" wrapText="1" readingOrder="1"/>
    </xf>
    <xf numFmtId="14" fontId="10" fillId="0" borderId="8" xfId="0" applyNumberFormat="1" applyFont="1" applyBorder="1" applyAlignment="1">
      <alignment horizontal="left" vertical="center"/>
    </xf>
    <xf numFmtId="165" fontId="19" fillId="0" borderId="11" xfId="0" applyNumberFormat="1" applyFont="1" applyBorder="1" applyAlignment="1">
      <alignment horizontal="left" vertical="center" wrapText="1"/>
    </xf>
    <xf numFmtId="49" fontId="10" fillId="0" borderId="1" xfId="0" applyNumberFormat="1" applyFont="1" applyBorder="1" applyAlignment="1">
      <alignment horizontal="left" vertical="center" wrapText="1" readingOrder="1"/>
    </xf>
    <xf numFmtId="165" fontId="10" fillId="0" borderId="16" xfId="0" applyNumberFormat="1" applyFont="1" applyBorder="1" applyAlignment="1">
      <alignment horizontal="left" vertical="center" wrapText="1" readingOrder="1"/>
    </xf>
    <xf numFmtId="14" fontId="10" fillId="0" borderId="1" xfId="0" applyNumberFormat="1" applyFont="1" applyBorder="1" applyAlignment="1">
      <alignment horizontal="left" vertical="center"/>
    </xf>
    <xf numFmtId="165" fontId="19" fillId="0" borderId="18" xfId="0" applyNumberFormat="1" applyFont="1" applyBorder="1" applyAlignment="1">
      <alignment horizontal="left" vertical="center" wrapText="1"/>
    </xf>
    <xf numFmtId="49" fontId="10" fillId="0" borderId="2" xfId="0" applyNumberFormat="1" applyFont="1" applyBorder="1" applyAlignment="1">
      <alignment horizontal="left" vertical="center" wrapText="1" readingOrder="1"/>
    </xf>
    <xf numFmtId="14" fontId="10" fillId="0" borderId="2" xfId="0" applyNumberFormat="1" applyFont="1" applyBorder="1" applyAlignment="1">
      <alignment horizontal="left" vertical="center"/>
    </xf>
    <xf numFmtId="165" fontId="19" fillId="0" borderId="14" xfId="0" applyNumberFormat="1" applyFont="1" applyBorder="1" applyAlignment="1">
      <alignment horizontal="left" vertical="center" wrapText="1"/>
    </xf>
    <xf numFmtId="0" fontId="1" fillId="0" borderId="1" xfId="0" applyFont="1" applyBorder="1">
      <alignment vertical="top" wrapText="1"/>
    </xf>
    <xf numFmtId="0" fontId="1" fillId="0" borderId="21" xfId="0" applyFont="1" applyBorder="1">
      <alignment vertical="top" wrapText="1"/>
    </xf>
    <xf numFmtId="165" fontId="1" fillId="0" borderId="1" xfId="0" applyNumberFormat="1" applyFont="1" applyBorder="1">
      <alignment vertical="top" wrapText="1"/>
    </xf>
    <xf numFmtId="14" fontId="1" fillId="0" borderId="1" xfId="0" applyNumberFormat="1" applyFont="1" applyBorder="1" applyAlignment="1">
      <alignment horizontal="left" vertical="top" wrapText="1"/>
    </xf>
    <xf numFmtId="166" fontId="6"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49" fontId="3" fillId="0" borderId="2" xfId="0" applyNumberFormat="1" applyFont="1" applyBorder="1" applyAlignment="1">
      <alignment horizontal="left" vertical="center" wrapText="1" readingOrder="1"/>
    </xf>
    <xf numFmtId="49" fontId="3" fillId="0" borderId="2" xfId="0" applyNumberFormat="1" applyFont="1" applyBorder="1" applyAlignment="1">
      <alignment horizontal="left" vertical="center"/>
    </xf>
    <xf numFmtId="0" fontId="11" fillId="5" borderId="1" xfId="0" applyFont="1" applyFill="1" applyBorder="1" applyAlignment="1">
      <alignment horizontal="center" vertical="center" wrapText="1"/>
    </xf>
    <xf numFmtId="49" fontId="15" fillId="5" borderId="1" xfId="0" applyNumberFormat="1" applyFont="1" applyFill="1" applyBorder="1" applyAlignment="1">
      <alignment horizontal="left" vertical="center" wrapText="1"/>
    </xf>
    <xf numFmtId="0" fontId="12" fillId="5" borderId="1" xfId="0" applyFont="1" applyFill="1" applyBorder="1" applyAlignment="1">
      <alignment horizontal="left" vertical="center" wrapText="1"/>
    </xf>
    <xf numFmtId="49" fontId="12" fillId="5" borderId="16" xfId="0" applyNumberFormat="1" applyFont="1" applyFill="1" applyBorder="1" applyAlignment="1">
      <alignment horizontal="left" vertical="center" wrapText="1" readingOrder="1"/>
    </xf>
    <xf numFmtId="49" fontId="12" fillId="5" borderId="1" xfId="0" applyNumberFormat="1" applyFont="1" applyFill="1" applyBorder="1" applyAlignment="1">
      <alignment horizontal="left" vertical="center" wrapText="1"/>
    </xf>
    <xf numFmtId="14" fontId="12" fillId="5" borderId="1" xfId="0" applyNumberFormat="1" applyFont="1" applyFill="1" applyBorder="1" applyAlignment="1">
      <alignment horizontal="left" vertical="center"/>
    </xf>
    <xf numFmtId="0" fontId="12" fillId="5" borderId="17" xfId="0" applyFont="1" applyFill="1" applyBorder="1" applyAlignment="1">
      <alignment horizontal="center" vertical="center"/>
    </xf>
    <xf numFmtId="0" fontId="12" fillId="5" borderId="19" xfId="0" applyFont="1" applyFill="1" applyBorder="1" applyAlignment="1">
      <alignment horizontal="left" vertical="center" wrapText="1"/>
    </xf>
    <xf numFmtId="14" fontId="26" fillId="2" borderId="4" xfId="0" applyNumberFormat="1" applyFont="1" applyFill="1" applyBorder="1" applyAlignment="1">
      <alignment horizontal="center" vertical="center"/>
    </xf>
    <xf numFmtId="14" fontId="28" fillId="2" borderId="4" xfId="0" applyNumberFormat="1" applyFont="1" applyFill="1" applyBorder="1" applyAlignment="1">
      <alignment horizontal="center" vertical="center"/>
    </xf>
    <xf numFmtId="49" fontId="7" fillId="0" borderId="3" xfId="0" applyNumberFormat="1" applyFont="1" applyFill="1" applyBorder="1" applyAlignment="1">
      <alignment horizontal="left" vertical="center" wrapText="1"/>
    </xf>
    <xf numFmtId="49" fontId="3" fillId="6" borderId="3" xfId="0" applyNumberFormat="1" applyFont="1" applyFill="1" applyBorder="1" applyAlignment="1">
      <alignment horizontal="left" vertical="center" wrapText="1" readingOrder="1"/>
    </xf>
    <xf numFmtId="49" fontId="3" fillId="0" borderId="3" xfId="0" applyNumberFormat="1" applyFont="1" applyFill="1" applyBorder="1" applyAlignment="1">
      <alignment horizontal="left" vertical="center" wrapText="1" readingOrder="1"/>
    </xf>
    <xf numFmtId="165" fontId="3" fillId="0" borderId="3" xfId="0" applyNumberFormat="1" applyFont="1" applyFill="1" applyBorder="1" applyAlignment="1">
      <alignment horizontal="left" vertical="center" wrapText="1" readingOrder="1"/>
    </xf>
    <xf numFmtId="165" fontId="3" fillId="0" borderId="7" xfId="0" applyNumberFormat="1" applyFont="1" applyFill="1" applyBorder="1" applyAlignment="1">
      <alignment horizontal="left" vertical="center" wrapText="1" readingOrder="1"/>
    </xf>
    <xf numFmtId="49" fontId="3" fillId="0" borderId="3"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3" fillId="0" borderId="8" xfId="0" applyNumberFormat="1" applyFont="1" applyFill="1" applyBorder="1" applyAlignment="1">
      <alignment horizontal="left" vertical="center" wrapText="1"/>
    </xf>
    <xf numFmtId="0" fontId="3" fillId="0" borderId="8" xfId="0" applyFont="1" applyFill="1" applyBorder="1" applyAlignment="1">
      <alignment horizontal="left" vertical="center" wrapText="1"/>
    </xf>
    <xf numFmtId="49" fontId="3" fillId="0" borderId="7" xfId="0" applyNumberFormat="1" applyFont="1" applyFill="1" applyBorder="1" applyAlignment="1">
      <alignment horizontal="left" vertical="center" wrapText="1" readingOrder="1"/>
    </xf>
    <xf numFmtId="0" fontId="3" fillId="0" borderId="7" xfId="0" applyFont="1" applyFill="1" applyBorder="1" applyAlignment="1">
      <alignment horizontal="right" vertical="center" wrapText="1" readingOrder="1"/>
    </xf>
    <xf numFmtId="0" fontId="30" fillId="0" borderId="6" xfId="0" applyFont="1" applyBorder="1" applyAlignment="1">
      <alignment horizontal="left" vertical="center" wrapText="1"/>
    </xf>
    <xf numFmtId="0" fontId="0" fillId="0" borderId="8" xfId="0" applyBorder="1">
      <alignment vertical="top" wrapText="1"/>
    </xf>
    <xf numFmtId="0" fontId="0" fillId="0" borderId="7" xfId="0" applyBorder="1">
      <alignment vertical="top" wrapText="1"/>
    </xf>
    <xf numFmtId="0" fontId="0" fillId="0" borderId="11" xfId="0" applyBorder="1">
      <alignment vertical="top" wrapText="1"/>
    </xf>
    <xf numFmtId="0" fontId="0" fillId="0" borderId="8" xfId="0" applyFill="1" applyBorder="1">
      <alignment vertical="top" wrapText="1"/>
    </xf>
    <xf numFmtId="0" fontId="0" fillId="0" borderId="7" xfId="0" applyFill="1" applyBorder="1">
      <alignment vertical="top" wrapText="1"/>
    </xf>
    <xf numFmtId="0" fontId="29" fillId="0" borderId="10" xfId="0" applyFont="1" applyBorder="1">
      <alignment vertical="top" wrapText="1"/>
    </xf>
    <xf numFmtId="0" fontId="31" fillId="0" borderId="12" xfId="0" applyFont="1" applyBorder="1">
      <alignment vertical="top" wrapText="1"/>
    </xf>
    <xf numFmtId="49" fontId="34" fillId="7" borderId="1" xfId="0" applyNumberFormat="1" applyFont="1" applyFill="1" applyBorder="1" applyAlignment="1">
      <alignment horizontal="center" vertical="center" wrapText="1"/>
    </xf>
    <xf numFmtId="49" fontId="7" fillId="7" borderId="1" xfId="0" applyNumberFormat="1" applyFont="1" applyFill="1" applyBorder="1" applyAlignment="1">
      <alignment vertical="center" wrapText="1"/>
    </xf>
    <xf numFmtId="0" fontId="35" fillId="7" borderId="1" xfId="0" applyFont="1" applyFill="1" applyBorder="1" applyAlignment="1">
      <alignment horizontal="center" vertical="center" wrapText="1"/>
    </xf>
    <xf numFmtId="49" fontId="35" fillId="7" borderId="1" xfId="0" applyNumberFormat="1" applyFont="1" applyFill="1" applyBorder="1" applyAlignment="1">
      <alignment horizontal="center" vertical="center" wrapText="1"/>
    </xf>
    <xf numFmtId="49" fontId="36" fillId="7" borderId="1" xfId="0" applyNumberFormat="1" applyFont="1" applyFill="1" applyBorder="1" applyAlignment="1">
      <alignment horizontal="center" vertical="top" wrapText="1"/>
    </xf>
    <xf numFmtId="164" fontId="36" fillId="7" borderId="1" xfId="0" applyNumberFormat="1" applyFont="1" applyFill="1" applyBorder="1" applyAlignment="1">
      <alignment horizontal="center" vertical="top" wrapText="1"/>
    </xf>
    <xf numFmtId="0" fontId="37" fillId="7" borderId="0" xfId="0" applyNumberFormat="1" applyFont="1" applyFill="1">
      <alignment vertical="top" wrapText="1"/>
    </xf>
    <xf numFmtId="0" fontId="2" fillId="8" borderId="3" xfId="0" applyNumberFormat="1" applyFont="1" applyFill="1" applyBorder="1" applyAlignment="1">
      <alignment horizontal="center" vertical="center" wrapText="1"/>
    </xf>
    <xf numFmtId="0" fontId="2" fillId="8" borderId="8" xfId="0" applyNumberFormat="1" applyFont="1" applyFill="1" applyBorder="1" applyAlignment="1">
      <alignment horizontal="center" vertical="center" wrapText="1"/>
    </xf>
    <xf numFmtId="0" fontId="2" fillId="9" borderId="3" xfId="0" applyNumberFormat="1" applyFont="1" applyFill="1" applyBorder="1" applyAlignment="1">
      <alignment horizontal="center" vertical="center" wrapText="1"/>
    </xf>
    <xf numFmtId="0" fontId="2" fillId="9" borderId="8" xfId="0" applyNumberFormat="1" applyFont="1" applyFill="1" applyBorder="1" applyAlignment="1">
      <alignment horizontal="center" vertical="center" wrapText="1"/>
    </xf>
    <xf numFmtId="0" fontId="2" fillId="10" borderId="8" xfId="0" applyNumberFormat="1" applyFont="1" applyFill="1" applyBorder="1" applyAlignment="1">
      <alignment horizontal="center" vertical="center" wrapText="1"/>
    </xf>
    <xf numFmtId="0" fontId="2" fillId="11" borderId="3" xfId="0" applyNumberFormat="1" applyFont="1" applyFill="1" applyBorder="1" applyAlignment="1">
      <alignment horizontal="center" vertical="center" wrapText="1"/>
    </xf>
    <xf numFmtId="0" fontId="2" fillId="11" borderId="8"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3" borderId="3"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8" xfId="0" applyNumberFormat="1" applyFont="1" applyFill="1" applyBorder="1" applyAlignment="1">
      <alignment horizontal="center" vertical="center" wrapText="1"/>
    </xf>
    <xf numFmtId="49" fontId="3" fillId="0" borderId="3" xfId="0" applyNumberFormat="1" applyFont="1" applyBorder="1" applyAlignment="1">
      <alignment horizontal="center" vertical="center" wrapText="1" readingOrder="1"/>
    </xf>
    <xf numFmtId="14" fontId="28" fillId="2" borderId="10" xfId="0" applyNumberFormat="1" applyFont="1" applyFill="1" applyBorder="1" applyAlignment="1">
      <alignment horizontal="center" vertical="center"/>
    </xf>
    <xf numFmtId="49" fontId="28" fillId="0" borderId="3" xfId="0" quotePrefix="1" applyNumberFormat="1" applyFont="1" applyFill="1" applyBorder="1" applyAlignment="1">
      <alignment horizontal="left" vertical="center" wrapText="1" readingOrder="1"/>
    </xf>
    <xf numFmtId="0" fontId="0" fillId="0" borderId="0" xfId="0" applyNumberFormat="1" applyFill="1">
      <alignment vertical="top" wrapText="1"/>
    </xf>
    <xf numFmtId="0" fontId="23" fillId="0" borderId="0" xfId="0" applyNumberFormat="1" applyFont="1" applyFill="1">
      <alignment vertical="top" wrapText="1"/>
    </xf>
    <xf numFmtId="49" fontId="3" fillId="0" borderId="3" xfId="0" quotePrefix="1" applyNumberFormat="1" applyFont="1" applyFill="1" applyBorder="1" applyAlignment="1">
      <alignment horizontal="left" vertical="center" wrapText="1" readingOrder="1"/>
    </xf>
    <xf numFmtId="14" fontId="3" fillId="0" borderId="3" xfId="0" applyNumberFormat="1" applyFont="1" applyFill="1" applyBorder="1" applyAlignment="1">
      <alignment horizontal="left" vertical="center"/>
    </xf>
    <xf numFmtId="0" fontId="25" fillId="0" borderId="0" xfId="0" applyNumberFormat="1" applyFont="1" applyFill="1">
      <alignment vertical="top" wrapText="1"/>
    </xf>
    <xf numFmtId="49" fontId="40" fillId="7" borderId="1" xfId="0" applyNumberFormat="1" applyFont="1" applyFill="1" applyBorder="1" applyAlignment="1">
      <alignment horizontal="center" vertical="center" wrapText="1"/>
    </xf>
    <xf numFmtId="0" fontId="42" fillId="9" borderId="3" xfId="0" applyNumberFormat="1" applyFont="1" applyFill="1" applyBorder="1" applyAlignment="1">
      <alignment horizontal="center" vertical="center" wrapText="1"/>
    </xf>
    <xf numFmtId="165" fontId="28" fillId="0" borderId="3" xfId="0" applyNumberFormat="1" applyFont="1" applyBorder="1" applyAlignment="1">
      <alignment horizontal="left" vertical="center" wrapText="1" readingOrder="1"/>
    </xf>
    <xf numFmtId="49" fontId="28" fillId="0" borderId="3" xfId="0" applyNumberFormat="1" applyFont="1" applyBorder="1" applyAlignment="1">
      <alignment horizontal="left" vertical="center" wrapText="1"/>
    </xf>
    <xf numFmtId="14" fontId="28" fillId="0" borderId="3" xfId="0" applyNumberFormat="1" applyFont="1" applyBorder="1" applyAlignment="1">
      <alignment horizontal="left" vertical="center"/>
    </xf>
    <xf numFmtId="165" fontId="44" fillId="0" borderId="5" xfId="0" applyNumberFormat="1" applyFont="1" applyBorder="1" applyAlignment="1">
      <alignment horizontal="left" vertical="center" wrapText="1"/>
    </xf>
    <xf numFmtId="0" fontId="28" fillId="0" borderId="6" xfId="0" applyFont="1" applyBorder="1" applyAlignment="1">
      <alignment horizontal="left" vertical="center" wrapText="1"/>
    </xf>
    <xf numFmtId="0" fontId="29" fillId="0" borderId="0" xfId="0" applyNumberFormat="1" applyFont="1">
      <alignment vertical="top" wrapText="1"/>
    </xf>
    <xf numFmtId="0" fontId="9" fillId="0" borderId="18" xfId="0" applyFont="1" applyBorder="1" applyAlignment="1">
      <alignment horizontal="left" vertical="center" wrapText="1"/>
    </xf>
    <xf numFmtId="49" fontId="3" fillId="0" borderId="22" xfId="0" applyNumberFormat="1" applyFont="1" applyFill="1" applyBorder="1" applyAlignment="1">
      <alignment horizontal="left" vertical="center" wrapText="1"/>
    </xf>
    <xf numFmtId="165" fontId="3" fillId="0" borderId="22" xfId="0" applyNumberFormat="1" applyFont="1" applyFill="1" applyBorder="1" applyAlignment="1">
      <alignment horizontal="left" vertical="center" wrapText="1" readingOrder="1"/>
    </xf>
    <xf numFmtId="14" fontId="3" fillId="0" borderId="22" xfId="0" applyNumberFormat="1" applyFont="1" applyBorder="1" applyAlignment="1">
      <alignment horizontal="left" vertical="center"/>
    </xf>
    <xf numFmtId="0" fontId="9" fillId="0" borderId="14" xfId="0" applyFont="1" applyBorder="1" applyAlignment="1">
      <alignment horizontal="left" vertical="center" wrapText="1"/>
    </xf>
    <xf numFmtId="14" fontId="3" fillId="0" borderId="23" xfId="0" applyNumberFormat="1" applyFont="1" applyBorder="1" applyAlignment="1">
      <alignment horizontal="left" vertical="center"/>
    </xf>
    <xf numFmtId="0" fontId="9" fillId="0" borderId="5" xfId="0" applyFont="1" applyBorder="1" applyAlignment="1">
      <alignment horizontal="left" vertical="center" wrapText="1"/>
    </xf>
    <xf numFmtId="165" fontId="3" fillId="0" borderId="22" xfId="0" applyNumberFormat="1" applyFont="1" applyFill="1" applyBorder="1" applyAlignment="1">
      <alignment vertical="center" wrapText="1" readingOrder="1"/>
    </xf>
    <xf numFmtId="49" fontId="33" fillId="0" borderId="22" xfId="0" applyNumberFormat="1" applyFont="1" applyFill="1" applyBorder="1" applyAlignment="1">
      <alignment vertical="center" wrapText="1"/>
    </xf>
    <xf numFmtId="14" fontId="46" fillId="0" borderId="3" xfId="0" applyNumberFormat="1" applyFont="1" applyBorder="1" applyAlignment="1">
      <alignment horizontal="left" vertical="center"/>
    </xf>
    <xf numFmtId="49" fontId="46" fillId="6" borderId="3" xfId="0" applyNumberFormat="1" applyFont="1" applyFill="1" applyBorder="1" applyAlignment="1">
      <alignment horizontal="left" vertical="center" wrapText="1" readingOrder="1"/>
    </xf>
    <xf numFmtId="165" fontId="46" fillId="6" borderId="3" xfId="0" applyNumberFormat="1" applyFont="1" applyFill="1" applyBorder="1" applyAlignment="1">
      <alignment horizontal="left" vertical="center" wrapText="1" readingOrder="1"/>
    </xf>
    <xf numFmtId="0" fontId="46" fillId="15" borderId="1" xfId="0" applyFont="1" applyFill="1" applyBorder="1" applyAlignment="1">
      <alignment vertical="center" wrapText="1"/>
    </xf>
    <xf numFmtId="0" fontId="47" fillId="6" borderId="1" xfId="0" applyFont="1" applyFill="1" applyBorder="1" applyAlignment="1">
      <alignment vertical="center" wrapText="1"/>
    </xf>
    <xf numFmtId="0" fontId="46" fillId="6" borderId="1" xfId="0" applyFont="1" applyFill="1" applyBorder="1" applyAlignment="1">
      <alignment vertical="center" wrapText="1"/>
    </xf>
    <xf numFmtId="0" fontId="48" fillId="6" borderId="1" xfId="0" applyFont="1" applyFill="1" applyBorder="1" applyAlignment="1">
      <alignment vertical="center" wrapText="1"/>
    </xf>
    <xf numFmtId="0" fontId="46" fillId="0" borderId="1" xfId="0" applyFont="1" applyBorder="1" applyAlignment="1">
      <alignment vertical="center" wrapText="1"/>
    </xf>
    <xf numFmtId="0" fontId="46" fillId="0" borderId="0" xfId="0" applyNumberFormat="1" applyFont="1" applyAlignment="1">
      <alignment vertical="center" wrapText="1"/>
    </xf>
    <xf numFmtId="49" fontId="43" fillId="0" borderId="3" xfId="0" applyNumberFormat="1" applyFont="1" applyFill="1" applyBorder="1" applyAlignment="1">
      <alignment horizontal="left" vertical="center" wrapText="1"/>
    </xf>
    <xf numFmtId="49" fontId="28" fillId="0" borderId="3" xfId="0" applyNumberFormat="1" applyFont="1" applyFill="1" applyBorder="1" applyAlignment="1">
      <alignment horizontal="left" vertical="center" wrapText="1"/>
    </xf>
    <xf numFmtId="49" fontId="28" fillId="0" borderId="3" xfId="0" applyNumberFormat="1" applyFont="1" applyFill="1" applyBorder="1" applyAlignment="1">
      <alignment horizontal="left" vertical="center" wrapText="1" readingOrder="1"/>
    </xf>
    <xf numFmtId="49" fontId="3" fillId="6" borderId="3" xfId="0" applyNumberFormat="1" applyFont="1" applyFill="1" applyBorder="1" applyAlignment="1">
      <alignment horizontal="left" vertical="center" wrapText="1"/>
    </xf>
    <xf numFmtId="49" fontId="28" fillId="0" borderId="22" xfId="0" applyNumberFormat="1" applyFont="1" applyFill="1" applyBorder="1" applyAlignment="1">
      <alignment horizontal="left" vertical="center" wrapText="1" readingOrder="1"/>
    </xf>
    <xf numFmtId="0" fontId="3" fillId="0" borderId="3" xfId="0" applyFont="1" applyBorder="1" applyAlignment="1">
      <alignment horizontal="left" vertical="center"/>
    </xf>
    <xf numFmtId="49" fontId="3" fillId="0" borderId="22" xfId="0" applyNumberFormat="1" applyFont="1" applyBorder="1" applyAlignment="1">
      <alignment horizontal="left" vertical="center" wrapText="1" readingOrder="1"/>
    </xf>
    <xf numFmtId="49" fontId="3" fillId="0" borderId="23" xfId="0" applyNumberFormat="1" applyFont="1" applyBorder="1" applyAlignment="1">
      <alignment horizontal="left" vertical="center" wrapText="1" readingOrder="1"/>
    </xf>
    <xf numFmtId="49" fontId="3" fillId="0" borderId="23" xfId="0" applyNumberFormat="1" applyFont="1" applyFill="1" applyBorder="1" applyAlignment="1">
      <alignment horizontal="left" vertical="center" wrapText="1" readingOrder="1"/>
    </xf>
    <xf numFmtId="49" fontId="3" fillId="0" borderId="22" xfId="0" applyNumberFormat="1" applyFont="1" applyFill="1" applyBorder="1" applyAlignment="1">
      <alignment horizontal="center" vertical="center" wrapText="1" readingOrder="1"/>
    </xf>
    <xf numFmtId="49" fontId="3" fillId="0" borderId="22" xfId="0" applyNumberFormat="1" applyFont="1" applyBorder="1" applyAlignment="1">
      <alignment horizontal="center" vertical="center" wrapText="1" readingOrder="1"/>
    </xf>
    <xf numFmtId="0" fontId="0" fillId="0" borderId="23" xfId="0" applyBorder="1" applyAlignment="1">
      <alignment horizontal="center" vertical="top" wrapText="1"/>
    </xf>
    <xf numFmtId="49" fontId="3" fillId="0" borderId="23" xfId="0" applyNumberFormat="1" applyFont="1" applyBorder="1" applyAlignment="1">
      <alignment horizontal="center" vertical="center" wrapText="1" readingOrder="1"/>
    </xf>
    <xf numFmtId="49" fontId="28" fillId="0" borderId="22" xfId="0" applyNumberFormat="1" applyFont="1" applyFill="1" applyBorder="1" applyAlignment="1">
      <alignment horizontal="center" vertical="center" wrapText="1" readingOrder="1"/>
    </xf>
    <xf numFmtId="0" fontId="0" fillId="0" borderId="1" xfId="0" applyFill="1" applyBorder="1" applyAlignment="1">
      <alignment horizontal="center" vertical="top" wrapText="1"/>
    </xf>
    <xf numFmtId="49" fontId="3" fillId="0" borderId="7" xfId="0" applyNumberFormat="1" applyFont="1" applyBorder="1" applyAlignment="1">
      <alignment horizontal="center" vertical="center" wrapText="1" readingOrder="1"/>
    </xf>
    <xf numFmtId="49" fontId="3" fillId="0" borderId="21" xfId="0" applyNumberFormat="1" applyFont="1" applyBorder="1" applyAlignment="1">
      <alignment horizontal="center" vertical="center" wrapText="1" readingOrder="1"/>
    </xf>
    <xf numFmtId="49" fontId="3" fillId="0" borderId="3" xfId="0" quotePrefix="1" applyNumberFormat="1" applyFont="1" applyFill="1" applyBorder="1" applyAlignment="1">
      <alignment horizontal="center" vertical="center" wrapText="1" readingOrder="1"/>
    </xf>
    <xf numFmtId="49" fontId="7" fillId="7" borderId="1" xfId="0" applyNumberFormat="1" applyFont="1" applyFill="1" applyBorder="1" applyAlignment="1">
      <alignment horizontal="center" vertical="center" wrapText="1"/>
    </xf>
    <xf numFmtId="49" fontId="12" fillId="3" borderId="23" xfId="0" applyNumberFormat="1" applyFont="1" applyFill="1" applyBorder="1" applyAlignment="1">
      <alignment horizontal="center" vertical="center" wrapText="1" readingOrder="1"/>
    </xf>
    <xf numFmtId="49" fontId="3" fillId="0" borderId="7" xfId="0" applyNumberFormat="1" applyFont="1" applyFill="1" applyBorder="1" applyAlignment="1">
      <alignment horizontal="center" vertical="center" wrapText="1" readingOrder="1"/>
    </xf>
    <xf numFmtId="49" fontId="12" fillId="3" borderId="9" xfId="0" applyNumberFormat="1" applyFont="1" applyFill="1" applyBorder="1" applyAlignment="1">
      <alignment horizontal="center" vertical="center" wrapText="1" readingOrder="1"/>
    </xf>
    <xf numFmtId="49" fontId="12" fillId="5" borderId="9" xfId="0" applyNumberFormat="1" applyFont="1" applyFill="1" applyBorder="1" applyAlignment="1">
      <alignment horizontal="center" vertical="center" wrapText="1" readingOrder="1"/>
    </xf>
    <xf numFmtId="49" fontId="45" fillId="0" borderId="3" xfId="0" applyNumberFormat="1" applyFont="1" applyFill="1" applyBorder="1" applyAlignment="1">
      <alignment horizontal="center" vertical="center" wrapText="1" readingOrder="1"/>
    </xf>
    <xf numFmtId="0" fontId="0" fillId="0" borderId="0" xfId="0" applyNumberFormat="1" applyAlignment="1">
      <alignment horizontal="center" vertical="top" wrapText="1"/>
    </xf>
    <xf numFmtId="49" fontId="12" fillId="3" borderId="16" xfId="0" applyNumberFormat="1" applyFont="1" applyFill="1" applyBorder="1" applyAlignment="1">
      <alignment horizontal="center" vertical="center" wrapText="1" readingOrder="1"/>
    </xf>
    <xf numFmtId="49" fontId="3" fillId="0" borderId="20" xfId="0" applyNumberFormat="1" applyFont="1" applyBorder="1" applyAlignment="1">
      <alignment horizontal="center" vertical="center" wrapText="1" readingOrder="1"/>
    </xf>
    <xf numFmtId="49" fontId="12" fillId="5" borderId="3" xfId="0" applyNumberFormat="1" applyFont="1" applyFill="1" applyBorder="1" applyAlignment="1">
      <alignment horizontal="center" vertical="center" wrapText="1" readingOrder="1"/>
    </xf>
    <xf numFmtId="49" fontId="3" fillId="0" borderId="9" xfId="0" applyNumberFormat="1" applyFont="1" applyBorder="1" applyAlignment="1">
      <alignment horizontal="center" vertical="center" wrapText="1" readingOrder="1"/>
    </xf>
    <xf numFmtId="49" fontId="12" fillId="5" borderId="7" xfId="0" applyNumberFormat="1" applyFont="1" applyFill="1" applyBorder="1" applyAlignment="1">
      <alignment horizontal="center" vertical="center" wrapText="1" readingOrder="1"/>
    </xf>
    <xf numFmtId="0" fontId="0" fillId="0" borderId="7" xfId="0" applyFill="1" applyBorder="1" applyAlignment="1">
      <alignment horizontal="center" vertical="top" wrapText="1"/>
    </xf>
    <xf numFmtId="49" fontId="28" fillId="0" borderId="3" xfId="0" quotePrefix="1" applyNumberFormat="1" applyFont="1" applyFill="1" applyBorder="1" applyAlignment="1">
      <alignment horizontal="center" vertical="center" wrapText="1" readingOrder="1"/>
    </xf>
    <xf numFmtId="49" fontId="12" fillId="3" borderId="21" xfId="0" applyNumberFormat="1" applyFont="1" applyFill="1" applyBorder="1" applyAlignment="1">
      <alignment horizontal="center" vertical="center" wrapText="1" readingOrder="1"/>
    </xf>
    <xf numFmtId="49" fontId="12" fillId="3" borderId="20" xfId="0" applyNumberFormat="1" applyFont="1" applyFill="1" applyBorder="1" applyAlignment="1">
      <alignment horizontal="center" vertical="center" wrapText="1" readingOrder="1"/>
    </xf>
    <xf numFmtId="0" fontId="48" fillId="6" borderId="1" xfId="0" applyFont="1" applyFill="1" applyBorder="1" applyAlignment="1">
      <alignment horizontal="center" vertical="center" wrapText="1"/>
    </xf>
    <xf numFmtId="1" fontId="3" fillId="0" borderId="3" xfId="0" applyNumberFormat="1" applyFont="1" applyBorder="1" applyAlignment="1">
      <alignment horizontal="center" vertical="center" wrapText="1" readingOrder="1"/>
    </xf>
    <xf numFmtId="0" fontId="23" fillId="0" borderId="0" xfId="0" applyNumberFormat="1" applyFont="1" applyFill="1" applyAlignment="1">
      <alignment horizontal="center" vertical="top" wrapText="1"/>
    </xf>
    <xf numFmtId="0" fontId="0" fillId="0" borderId="0" xfId="0" applyNumberFormat="1" applyFill="1" applyAlignment="1">
      <alignment horizontal="center" vertical="top" wrapText="1"/>
    </xf>
    <xf numFmtId="165" fontId="3" fillId="0" borderId="23" xfId="0" applyNumberFormat="1" applyFont="1" applyBorder="1" applyAlignment="1">
      <alignment horizontal="left" vertical="center" wrapText="1" readingOrder="1"/>
    </xf>
    <xf numFmtId="49" fontId="3" fillId="0" borderId="1" xfId="0" applyNumberFormat="1" applyFont="1" applyFill="1" applyBorder="1" applyAlignment="1">
      <alignment horizontal="left" vertical="center" wrapText="1" readingOrder="1"/>
    </xf>
    <xf numFmtId="165" fontId="3" fillId="0" borderId="1" xfId="0" applyNumberFormat="1" applyFont="1" applyFill="1" applyBorder="1" applyAlignment="1">
      <alignment horizontal="left" vertical="center" wrapText="1" readingOrder="1"/>
    </xf>
    <xf numFmtId="49" fontId="3" fillId="0" borderId="1" xfId="0" applyNumberFormat="1" applyFont="1" applyBorder="1" applyAlignment="1">
      <alignment horizontal="left" vertical="center" wrapText="1" readingOrder="1"/>
    </xf>
    <xf numFmtId="49" fontId="3" fillId="0" borderId="30" xfId="0" applyNumberFormat="1" applyFont="1" applyFill="1" applyBorder="1" applyAlignment="1">
      <alignment horizontal="left" vertical="center" wrapText="1" readingOrder="1"/>
    </xf>
    <xf numFmtId="165" fontId="3" fillId="0" borderId="23" xfId="0" applyNumberFormat="1" applyFont="1" applyFill="1" applyBorder="1" applyAlignment="1">
      <alignment horizontal="left" vertical="center" wrapText="1" readingOrder="1"/>
    </xf>
    <xf numFmtId="165" fontId="3" fillId="0" borderId="1" xfId="0" applyNumberFormat="1" applyFont="1" applyBorder="1" applyAlignment="1">
      <alignment horizontal="left" vertical="center" wrapText="1" readingOrder="1"/>
    </xf>
    <xf numFmtId="165" fontId="3" fillId="0" borderId="30" xfId="0" applyNumberFormat="1" applyFont="1" applyFill="1" applyBorder="1" applyAlignment="1">
      <alignment horizontal="left" vertical="center" wrapText="1" readingOrder="1"/>
    </xf>
    <xf numFmtId="49" fontId="12" fillId="3" borderId="1" xfId="0" applyNumberFormat="1" applyFont="1" applyFill="1" applyBorder="1" applyAlignment="1">
      <alignment horizontal="left" vertical="center" wrapText="1" readingOrder="1"/>
    </xf>
    <xf numFmtId="165" fontId="3" fillId="0" borderId="23" xfId="0" applyNumberFormat="1" applyFont="1" applyFill="1" applyBorder="1" applyAlignment="1">
      <alignment horizontal="right" vertical="center" wrapText="1" readingOrder="1"/>
    </xf>
    <xf numFmtId="44" fontId="3" fillId="0" borderId="1" xfId="1" applyFont="1" applyFill="1" applyBorder="1" applyAlignment="1">
      <alignment horizontal="right" vertical="center" wrapText="1" readingOrder="1"/>
    </xf>
    <xf numFmtId="165" fontId="3" fillId="0" borderId="22" xfId="0" applyNumberFormat="1" applyFont="1" applyBorder="1" applyAlignment="1">
      <alignment horizontal="left" vertical="center" wrapText="1" readingOrder="1"/>
    </xf>
    <xf numFmtId="165" fontId="3" fillId="0" borderId="23" xfId="0" applyNumberFormat="1" applyFont="1" applyBorder="1" applyAlignment="1">
      <alignment horizontal="right" vertical="center" wrapText="1" readingOrder="1"/>
    </xf>
    <xf numFmtId="49" fontId="3" fillId="0" borderId="1" xfId="0" applyNumberFormat="1" applyFont="1" applyBorder="1" applyAlignment="1">
      <alignment horizontal="right" vertical="center" wrapText="1" readingOrder="1"/>
    </xf>
    <xf numFmtId="49" fontId="3" fillId="0" borderId="33" xfId="0" applyNumberFormat="1" applyFont="1" applyFill="1" applyBorder="1" applyAlignment="1">
      <alignment horizontal="left" vertical="center" wrapText="1" readingOrder="1"/>
    </xf>
    <xf numFmtId="165" fontId="3" fillId="0" borderId="33" xfId="0" applyNumberFormat="1" applyFont="1" applyFill="1" applyBorder="1" applyAlignment="1">
      <alignment horizontal="left" vertical="center" wrapText="1" readingOrder="1"/>
    </xf>
    <xf numFmtId="0" fontId="0" fillId="0" borderId="1" xfId="0" applyBorder="1" applyAlignment="1">
      <alignment horizontal="center" vertical="top" wrapText="1"/>
    </xf>
    <xf numFmtId="49" fontId="3" fillId="0" borderId="22" xfId="0" applyNumberFormat="1" applyFont="1" applyFill="1" applyBorder="1" applyAlignment="1">
      <alignment horizontal="left" vertical="center" wrapText="1" readingOrder="1"/>
    </xf>
    <xf numFmtId="165" fontId="28" fillId="0" borderId="22" xfId="0" applyNumberFormat="1" applyFont="1" applyFill="1" applyBorder="1" applyAlignment="1">
      <alignment horizontal="left" vertical="center" wrapText="1" readingOrder="1"/>
    </xf>
    <xf numFmtId="49" fontId="3" fillId="0" borderId="21" xfId="0" applyNumberFormat="1" applyFont="1" applyFill="1" applyBorder="1" applyAlignment="1">
      <alignment horizontal="left" vertical="center" wrapText="1" readingOrder="1"/>
    </xf>
    <xf numFmtId="165" fontId="3" fillId="0" borderId="21" xfId="0" applyNumberFormat="1" applyFont="1" applyFill="1" applyBorder="1" applyAlignment="1">
      <alignment horizontal="left" vertical="center" wrapText="1" readingOrder="1"/>
    </xf>
    <xf numFmtId="49" fontId="3" fillId="6" borderId="22" xfId="0" applyNumberFormat="1" applyFont="1" applyFill="1" applyBorder="1" applyAlignment="1">
      <alignment horizontal="center" vertical="center" wrapText="1" readingOrder="1"/>
    </xf>
    <xf numFmtId="49" fontId="3" fillId="6" borderId="22" xfId="0" applyNumberFormat="1" applyFont="1" applyFill="1" applyBorder="1" applyAlignment="1">
      <alignment horizontal="left" vertical="center" wrapText="1" readingOrder="1"/>
    </xf>
    <xf numFmtId="0" fontId="0" fillId="6" borderId="23" xfId="0" applyFill="1" applyBorder="1" applyAlignment="1">
      <alignment horizontal="center" vertical="top" wrapText="1"/>
    </xf>
    <xf numFmtId="49" fontId="3" fillId="6" borderId="23" xfId="0" applyNumberFormat="1" applyFont="1" applyFill="1" applyBorder="1" applyAlignment="1">
      <alignment horizontal="left" vertical="center" wrapText="1" readingOrder="1"/>
    </xf>
    <xf numFmtId="0" fontId="0" fillId="6" borderId="1" xfId="0" applyFill="1" applyBorder="1" applyAlignment="1">
      <alignment horizontal="center" vertical="top" wrapText="1"/>
    </xf>
    <xf numFmtId="49" fontId="3" fillId="6" borderId="1" xfId="0" applyNumberFormat="1" applyFont="1" applyFill="1" applyBorder="1" applyAlignment="1">
      <alignment horizontal="left" vertical="center" wrapText="1" readingOrder="1"/>
    </xf>
    <xf numFmtId="49" fontId="3" fillId="0" borderId="32" xfId="0" applyNumberFormat="1" applyFont="1" applyBorder="1" applyAlignment="1">
      <alignment horizontal="center" vertical="center" wrapText="1" readingOrder="1"/>
    </xf>
    <xf numFmtId="165" fontId="3" fillId="0" borderId="20" xfId="0" applyNumberFormat="1" applyFont="1" applyBorder="1" applyAlignment="1">
      <alignment horizontal="left" vertical="center" wrapText="1" readingOrder="1"/>
    </xf>
    <xf numFmtId="49" fontId="3" fillId="0" borderId="33" xfId="0" applyNumberFormat="1" applyFont="1" applyBorder="1" applyAlignment="1">
      <alignment horizontal="center" vertical="center" wrapText="1" readingOrder="1"/>
    </xf>
    <xf numFmtId="44" fontId="46" fillId="6" borderId="1" xfId="1" applyFont="1" applyFill="1" applyBorder="1" applyAlignment="1">
      <alignment vertical="center" wrapText="1"/>
    </xf>
    <xf numFmtId="0" fontId="25" fillId="0" borderId="0" xfId="0" applyNumberFormat="1" applyFont="1">
      <alignment vertical="top" wrapText="1"/>
    </xf>
    <xf numFmtId="14" fontId="30" fillId="2" borderId="4" xfId="0" applyNumberFormat="1" applyFont="1" applyFill="1" applyBorder="1" applyAlignment="1">
      <alignment horizontal="center" vertical="center"/>
    </xf>
    <xf numFmtId="49" fontId="3" fillId="10" borderId="3" xfId="0" applyNumberFormat="1" applyFont="1" applyFill="1" applyBorder="1" applyAlignment="1">
      <alignment horizontal="left" vertical="center" wrapText="1" readingOrder="1"/>
    </xf>
    <xf numFmtId="49" fontId="3" fillId="10" borderId="3" xfId="0" applyNumberFormat="1" applyFont="1" applyFill="1" applyBorder="1" applyAlignment="1">
      <alignment horizontal="left" vertical="center" wrapText="1"/>
    </xf>
    <xf numFmtId="14" fontId="3" fillId="10" borderId="3" xfId="0" applyNumberFormat="1" applyFont="1" applyFill="1" applyBorder="1" applyAlignment="1">
      <alignment horizontal="left" vertical="center"/>
    </xf>
    <xf numFmtId="14" fontId="3" fillId="10" borderId="4" xfId="0" applyNumberFormat="1" applyFont="1" applyFill="1" applyBorder="1" applyAlignment="1">
      <alignment horizontal="center" vertical="center"/>
    </xf>
    <xf numFmtId="165" fontId="9" fillId="10" borderId="5" xfId="0" applyNumberFormat="1" applyFont="1" applyFill="1" applyBorder="1" applyAlignment="1">
      <alignment horizontal="left" vertical="center" wrapText="1"/>
    </xf>
    <xf numFmtId="0" fontId="3" fillId="10" borderId="6" xfId="0" applyFont="1" applyFill="1" applyBorder="1" applyAlignment="1">
      <alignment horizontal="left" vertical="center" wrapText="1"/>
    </xf>
    <xf numFmtId="0" fontId="25" fillId="10" borderId="0" xfId="0" applyNumberFormat="1" applyFont="1" applyFill="1">
      <alignment vertical="top" wrapText="1"/>
    </xf>
    <xf numFmtId="49" fontId="3" fillId="9" borderId="3" xfId="0" applyNumberFormat="1" applyFont="1" applyFill="1" applyBorder="1" applyAlignment="1">
      <alignment horizontal="left" vertical="center" wrapText="1" readingOrder="1"/>
    </xf>
    <xf numFmtId="49" fontId="3" fillId="9" borderId="3" xfId="0" applyNumberFormat="1" applyFont="1" applyFill="1" applyBorder="1" applyAlignment="1">
      <alignment horizontal="left" vertical="center" wrapText="1"/>
    </xf>
    <xf numFmtId="14" fontId="3" fillId="9" borderId="3" xfId="0" applyNumberFormat="1" applyFont="1" applyFill="1" applyBorder="1" applyAlignment="1">
      <alignment horizontal="left" vertical="center"/>
    </xf>
    <xf numFmtId="14" fontId="3" fillId="9" borderId="4" xfId="0" applyNumberFormat="1" applyFont="1" applyFill="1" applyBorder="1" applyAlignment="1">
      <alignment horizontal="center" vertical="center"/>
    </xf>
    <xf numFmtId="165" fontId="9" fillId="9" borderId="5" xfId="0" applyNumberFormat="1" applyFont="1" applyFill="1" applyBorder="1" applyAlignment="1">
      <alignment horizontal="left" vertical="center" wrapText="1"/>
    </xf>
    <xf numFmtId="0" fontId="3" fillId="9" borderId="6" xfId="0" applyFont="1" applyFill="1" applyBorder="1" applyAlignment="1">
      <alignment horizontal="left" vertical="center" wrapText="1"/>
    </xf>
    <xf numFmtId="0" fontId="25" fillId="9" borderId="0" xfId="0" applyNumberFormat="1" applyFont="1" applyFill="1">
      <alignment vertical="top" wrapText="1"/>
    </xf>
    <xf numFmtId="165" fontId="9" fillId="0" borderId="6" xfId="0" applyNumberFormat="1" applyFont="1" applyBorder="1" applyAlignment="1">
      <alignment horizontal="left" vertical="center" wrapText="1"/>
    </xf>
    <xf numFmtId="49" fontId="3" fillId="0" borderId="7" xfId="0" applyNumberFormat="1" applyFont="1" applyBorder="1" applyAlignment="1">
      <alignment horizontal="left" vertical="center" wrapText="1"/>
    </xf>
    <xf numFmtId="14" fontId="3" fillId="0" borderId="7" xfId="0" applyNumberFormat="1" applyFont="1" applyBorder="1" applyAlignment="1">
      <alignment horizontal="left" vertical="center"/>
    </xf>
    <xf numFmtId="14" fontId="3" fillId="2" borderId="24" xfId="0" applyNumberFormat="1" applyFont="1" applyFill="1" applyBorder="1" applyAlignment="1">
      <alignment horizontal="center" vertical="center"/>
    </xf>
    <xf numFmtId="165" fontId="9" fillId="0" borderId="25" xfId="0" applyNumberFormat="1" applyFont="1" applyBorder="1" applyAlignment="1">
      <alignment horizontal="left" vertical="center" wrapText="1"/>
    </xf>
    <xf numFmtId="49" fontId="3" fillId="0" borderId="26" xfId="0" applyNumberFormat="1" applyFont="1" applyBorder="1" applyAlignment="1">
      <alignment horizontal="left" vertical="center" wrapText="1"/>
    </xf>
    <xf numFmtId="49" fontId="3" fillId="0" borderId="9" xfId="0" applyNumberFormat="1" applyFont="1" applyBorder="1" applyAlignment="1">
      <alignment horizontal="left" vertical="center" wrapText="1"/>
    </xf>
    <xf numFmtId="0" fontId="3" fillId="0" borderId="9" xfId="0" applyFont="1" applyBorder="1" applyAlignment="1">
      <alignment horizontal="left" vertical="center" wrapText="1"/>
    </xf>
    <xf numFmtId="14" fontId="3" fillId="0" borderId="9" xfId="0" applyNumberFormat="1" applyFont="1" applyBorder="1" applyAlignment="1">
      <alignment horizontal="left" vertical="center"/>
    </xf>
    <xf numFmtId="14" fontId="3" fillId="2" borderId="27" xfId="0" applyNumberFormat="1" applyFont="1" applyFill="1" applyBorder="1" applyAlignment="1">
      <alignment horizontal="center" vertical="center"/>
    </xf>
    <xf numFmtId="165" fontId="9" fillId="0" borderId="28" xfId="0" applyNumberFormat="1" applyFont="1" applyBorder="1" applyAlignment="1">
      <alignment horizontal="left" vertical="center" wrapText="1"/>
    </xf>
    <xf numFmtId="0" fontId="3" fillId="0" borderId="29" xfId="0" applyFont="1" applyBorder="1" applyAlignment="1">
      <alignment horizontal="left" vertical="center" wrapText="1"/>
    </xf>
    <xf numFmtId="0" fontId="51" fillId="0" borderId="6" xfId="0" applyFont="1" applyBorder="1" applyAlignment="1">
      <alignment horizontal="left" vertical="center" wrapText="1"/>
    </xf>
    <xf numFmtId="49" fontId="7" fillId="0" borderId="3" xfId="0" applyNumberFormat="1" applyFont="1" applyBorder="1" applyAlignment="1">
      <alignment horizontal="left" vertical="center" wrapText="1" readingOrder="1"/>
    </xf>
    <xf numFmtId="49" fontId="3" fillId="8" borderId="3" xfId="0" applyNumberFormat="1" applyFont="1" applyFill="1" applyBorder="1" applyAlignment="1">
      <alignment horizontal="left" vertical="center" wrapText="1" readingOrder="1"/>
    </xf>
    <xf numFmtId="49" fontId="3" fillId="8" borderId="3" xfId="0" applyNumberFormat="1" applyFont="1" applyFill="1" applyBorder="1" applyAlignment="1">
      <alignment horizontal="left" vertical="center" wrapText="1"/>
    </xf>
    <xf numFmtId="14" fontId="3" fillId="8" borderId="3" xfId="0" applyNumberFormat="1" applyFont="1" applyFill="1" applyBorder="1" applyAlignment="1">
      <alignment horizontal="left" vertical="center"/>
    </xf>
    <xf numFmtId="14" fontId="3" fillId="8" borderId="4" xfId="0" applyNumberFormat="1" applyFont="1" applyFill="1" applyBorder="1" applyAlignment="1">
      <alignment horizontal="center" vertical="center"/>
    </xf>
    <xf numFmtId="165" fontId="9" fillId="8" borderId="5" xfId="0" applyNumberFormat="1" applyFont="1" applyFill="1" applyBorder="1" applyAlignment="1">
      <alignment horizontal="left" vertical="center" wrapText="1"/>
    </xf>
    <xf numFmtId="0" fontId="3" fillId="8" borderId="6" xfId="0" applyFont="1" applyFill="1" applyBorder="1" applyAlignment="1">
      <alignment horizontal="left" vertical="center" wrapText="1"/>
    </xf>
    <xf numFmtId="0" fontId="25" fillId="8" borderId="0" xfId="0" applyNumberFormat="1" applyFont="1" applyFill="1">
      <alignment vertical="top" wrapText="1"/>
    </xf>
    <xf numFmtId="14" fontId="3" fillId="6" borderId="3" xfId="0" applyNumberFormat="1" applyFont="1" applyFill="1" applyBorder="1" applyAlignment="1">
      <alignment horizontal="left" vertical="center"/>
    </xf>
    <xf numFmtId="14" fontId="3" fillId="6" borderId="4" xfId="0" applyNumberFormat="1" applyFont="1" applyFill="1" applyBorder="1" applyAlignment="1">
      <alignment horizontal="center" vertical="center"/>
    </xf>
    <xf numFmtId="165" fontId="9" fillId="6" borderId="5" xfId="0" applyNumberFormat="1" applyFont="1" applyFill="1" applyBorder="1" applyAlignment="1">
      <alignment horizontal="left" vertical="center" wrapText="1"/>
    </xf>
    <xf numFmtId="0" fontId="3" fillId="6" borderId="6" xfId="0" applyFont="1" applyFill="1" applyBorder="1" applyAlignment="1">
      <alignment horizontal="left" vertical="center" wrapText="1"/>
    </xf>
    <xf numFmtId="0" fontId="25" fillId="6" borderId="0" xfId="0" applyNumberFormat="1" applyFont="1" applyFill="1">
      <alignment vertical="top" wrapText="1"/>
    </xf>
    <xf numFmtId="165" fontId="0" fillId="0" borderId="3" xfId="0" applyNumberFormat="1" applyBorder="1">
      <alignment vertical="top" wrapText="1"/>
    </xf>
    <xf numFmtId="49" fontId="3" fillId="12" borderId="3" xfId="0" applyNumberFormat="1" applyFont="1" applyFill="1" applyBorder="1" applyAlignment="1">
      <alignment horizontal="left" vertical="center" wrapText="1" readingOrder="1"/>
    </xf>
    <xf numFmtId="49" fontId="3" fillId="12" borderId="3" xfId="0" applyNumberFormat="1" applyFont="1" applyFill="1" applyBorder="1" applyAlignment="1">
      <alignment horizontal="left" vertical="center" wrapText="1"/>
    </xf>
    <xf numFmtId="14" fontId="3" fillId="12" borderId="3" xfId="0" applyNumberFormat="1" applyFont="1" applyFill="1" applyBorder="1" applyAlignment="1">
      <alignment horizontal="left" vertical="center"/>
    </xf>
    <xf numFmtId="14" fontId="3" fillId="12" borderId="4" xfId="0" applyNumberFormat="1" applyFont="1" applyFill="1" applyBorder="1" applyAlignment="1">
      <alignment horizontal="center" vertical="center"/>
    </xf>
    <xf numFmtId="165" fontId="9" fillId="12" borderId="5" xfId="0" applyNumberFormat="1" applyFont="1" applyFill="1" applyBorder="1" applyAlignment="1">
      <alignment horizontal="left" vertical="center" wrapText="1"/>
    </xf>
    <xf numFmtId="0" fontId="3" fillId="12" borderId="6" xfId="0" applyFont="1" applyFill="1" applyBorder="1" applyAlignment="1">
      <alignment horizontal="left" vertical="center" wrapText="1"/>
    </xf>
    <xf numFmtId="0" fontId="25" fillId="12" borderId="0" xfId="0" applyNumberFormat="1" applyFont="1" applyFill="1">
      <alignment vertical="top" wrapText="1"/>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49" fontId="34" fillId="0" borderId="1" xfId="0" applyNumberFormat="1" applyFont="1" applyFill="1" applyBorder="1" applyAlignment="1">
      <alignment horizontal="center" vertical="center" wrapText="1"/>
    </xf>
    <xf numFmtId="0" fontId="25" fillId="0" borderId="1" xfId="0" applyNumberFormat="1" applyFont="1" applyFill="1" applyBorder="1">
      <alignment vertical="top" wrapText="1"/>
    </xf>
    <xf numFmtId="49" fontId="3" fillId="0" borderId="33" xfId="0" applyNumberFormat="1" applyFont="1" applyBorder="1" applyAlignment="1">
      <alignment horizontal="left" vertical="center" wrapText="1" readingOrder="1"/>
    </xf>
    <xf numFmtId="49" fontId="3" fillId="0" borderId="34" xfId="0" applyNumberFormat="1" applyFont="1" applyBorder="1" applyAlignment="1">
      <alignment horizontal="left" vertical="center" wrapText="1" readingOrder="1"/>
    </xf>
    <xf numFmtId="165" fontId="3" fillId="0" borderId="34" xfId="0" applyNumberFormat="1" applyFont="1" applyBorder="1" applyAlignment="1">
      <alignment horizontal="left" vertical="center" wrapText="1" readingOrder="1"/>
    </xf>
    <xf numFmtId="0" fontId="25" fillId="0" borderId="1" xfId="0" applyFont="1" applyBorder="1" applyAlignment="1">
      <alignment horizontal="center" vertical="top" wrapText="1"/>
    </xf>
    <xf numFmtId="0" fontId="25" fillId="0" borderId="23" xfId="0" applyFont="1" applyBorder="1" applyAlignment="1">
      <alignment horizontal="center" vertical="top" wrapText="1"/>
    </xf>
    <xf numFmtId="165" fontId="3" fillId="0" borderId="33" xfId="0" applyNumberFormat="1" applyFont="1" applyBorder="1" applyAlignment="1">
      <alignment horizontal="left" vertical="center" wrapText="1" readingOrder="1"/>
    </xf>
    <xf numFmtId="0" fontId="25" fillId="0" borderId="21" xfId="0" applyFont="1" applyBorder="1" applyAlignment="1">
      <alignment horizontal="center" vertical="top" wrapText="1"/>
    </xf>
    <xf numFmtId="49" fontId="3" fillId="18" borderId="3" xfId="0" applyNumberFormat="1" applyFont="1" applyFill="1" applyBorder="1" applyAlignment="1">
      <alignment horizontal="left" vertical="center" wrapText="1" readingOrder="1"/>
    </xf>
    <xf numFmtId="49" fontId="3" fillId="18" borderId="3" xfId="0" applyNumberFormat="1" applyFont="1" applyFill="1" applyBorder="1" applyAlignment="1">
      <alignment horizontal="left" vertical="center" wrapText="1"/>
    </xf>
    <xf numFmtId="14" fontId="3" fillId="18" borderId="3" xfId="0" applyNumberFormat="1" applyFont="1" applyFill="1" applyBorder="1" applyAlignment="1">
      <alignment horizontal="left" vertical="center"/>
    </xf>
    <xf numFmtId="14" fontId="3" fillId="18" borderId="4" xfId="0" applyNumberFormat="1" applyFont="1" applyFill="1" applyBorder="1" applyAlignment="1">
      <alignment horizontal="center" vertical="center"/>
    </xf>
    <xf numFmtId="165" fontId="9" fillId="18" borderId="5" xfId="0" applyNumberFormat="1" applyFont="1" applyFill="1" applyBorder="1" applyAlignment="1">
      <alignment horizontal="left" vertical="center" wrapText="1"/>
    </xf>
    <xf numFmtId="0" fontId="3" fillId="18" borderId="6" xfId="0" applyFont="1" applyFill="1" applyBorder="1" applyAlignment="1">
      <alignment horizontal="left" vertical="center" wrapText="1"/>
    </xf>
    <xf numFmtId="0" fontId="25" fillId="18" borderId="0" xfId="0" applyNumberFormat="1" applyFont="1" applyFill="1">
      <alignment vertical="top" wrapText="1"/>
    </xf>
    <xf numFmtId="0" fontId="2" fillId="0" borderId="3" xfId="0" applyNumberFormat="1" applyFont="1" applyFill="1" applyBorder="1" applyAlignment="1">
      <alignment horizontal="center" vertical="center" wrapText="1"/>
    </xf>
    <xf numFmtId="1" fontId="3" fillId="0" borderId="3" xfId="0" applyNumberFormat="1" applyFont="1" applyFill="1" applyBorder="1" applyAlignment="1">
      <alignment horizontal="left" vertical="center" wrapText="1" readingOrder="1"/>
    </xf>
    <xf numFmtId="0" fontId="0" fillId="6" borderId="21" xfId="0" applyFill="1" applyBorder="1" applyAlignment="1">
      <alignment horizontal="center" vertical="top" wrapText="1"/>
    </xf>
    <xf numFmtId="0" fontId="54" fillId="0" borderId="6" xfId="0" applyFont="1" applyBorder="1" applyAlignment="1">
      <alignment horizontal="left" vertical="center" wrapText="1"/>
    </xf>
    <xf numFmtId="49" fontId="3" fillId="0" borderId="3" xfId="0" applyNumberFormat="1" applyFont="1" applyFill="1" applyBorder="1" applyAlignment="1">
      <alignment horizontal="center" vertical="center" wrapText="1" readingOrder="1"/>
    </xf>
    <xf numFmtId="14" fontId="28" fillId="2" borderId="3" xfId="0" applyNumberFormat="1" applyFont="1" applyFill="1" applyBorder="1" applyAlignment="1">
      <alignment horizontal="center" vertical="center"/>
    </xf>
    <xf numFmtId="0" fontId="0" fillId="0" borderId="5" xfId="0" applyBorder="1">
      <alignment vertical="top" wrapText="1"/>
    </xf>
    <xf numFmtId="0" fontId="0" fillId="0" borderId="6" xfId="0" applyBorder="1">
      <alignment vertical="top" wrapText="1"/>
    </xf>
    <xf numFmtId="0" fontId="0" fillId="0" borderId="3" xfId="0" applyFill="1" applyBorder="1">
      <alignment vertical="top" wrapText="1"/>
    </xf>
    <xf numFmtId="0" fontId="0" fillId="9" borderId="3" xfId="0" applyFill="1" applyBorder="1">
      <alignment vertical="top" wrapText="1"/>
    </xf>
    <xf numFmtId="49" fontId="3" fillId="6" borderId="1" xfId="0" applyNumberFormat="1" applyFont="1" applyFill="1" applyBorder="1" applyAlignment="1">
      <alignment horizontal="center" vertical="center" wrapText="1" readingOrder="1"/>
    </xf>
    <xf numFmtId="165" fontId="3" fillId="6" borderId="23" xfId="0" applyNumberFormat="1" applyFont="1" applyFill="1" applyBorder="1" applyAlignment="1">
      <alignment horizontal="left" vertical="center" wrapText="1" readingOrder="1"/>
    </xf>
    <xf numFmtId="165" fontId="3" fillId="6" borderId="22" xfId="0" applyNumberFormat="1" applyFont="1" applyFill="1" applyBorder="1" applyAlignment="1">
      <alignment horizontal="left" vertical="center" wrapText="1" readingOrder="1"/>
    </xf>
    <xf numFmtId="165" fontId="3" fillId="6" borderId="1" xfId="0" applyNumberFormat="1" applyFont="1" applyFill="1" applyBorder="1" applyAlignment="1">
      <alignment horizontal="left" vertical="center" wrapText="1" readingOrder="1"/>
    </xf>
    <xf numFmtId="49" fontId="3" fillId="6" borderId="21" xfId="0" applyNumberFormat="1" applyFont="1" applyFill="1" applyBorder="1" applyAlignment="1">
      <alignment horizontal="left" vertical="center" wrapText="1" readingOrder="1"/>
    </xf>
    <xf numFmtId="165" fontId="3" fillId="6" borderId="21" xfId="0" applyNumberFormat="1" applyFont="1" applyFill="1" applyBorder="1" applyAlignment="1">
      <alignment horizontal="left" vertical="center" wrapText="1" readingOrder="1"/>
    </xf>
    <xf numFmtId="49" fontId="3" fillId="6" borderId="20" xfId="0" applyNumberFormat="1" applyFont="1" applyFill="1" applyBorder="1" applyAlignment="1">
      <alignment horizontal="left" vertical="center" wrapText="1" readingOrder="1"/>
    </xf>
    <xf numFmtId="165" fontId="3" fillId="6" borderId="20" xfId="0" applyNumberFormat="1" applyFont="1" applyFill="1" applyBorder="1" applyAlignment="1">
      <alignment horizontal="left" vertical="center" wrapText="1" readingOrder="1"/>
    </xf>
    <xf numFmtId="0" fontId="3" fillId="0" borderId="3" xfId="0" applyFont="1" applyFill="1" applyBorder="1">
      <alignment vertical="top" wrapText="1"/>
    </xf>
    <xf numFmtId="49" fontId="3" fillId="0" borderId="1" xfId="0" applyNumberFormat="1" applyFont="1" applyFill="1" applyBorder="1" applyAlignment="1">
      <alignment horizontal="center" vertical="center" wrapText="1" readingOrder="1"/>
    </xf>
    <xf numFmtId="44" fontId="0" fillId="0" borderId="3" xfId="1" applyFont="1" applyFill="1" applyBorder="1" applyAlignment="1">
      <alignment horizontal="center" vertical="center" wrapText="1"/>
    </xf>
    <xf numFmtId="4" fontId="0" fillId="0" borderId="3" xfId="0" applyNumberFormat="1" applyFill="1" applyBorder="1">
      <alignment vertical="top" wrapText="1"/>
    </xf>
    <xf numFmtId="3" fontId="0" fillId="0" borderId="3" xfId="0" applyNumberFormat="1" applyFill="1" applyBorder="1">
      <alignment vertical="top" wrapText="1"/>
    </xf>
    <xf numFmtId="49" fontId="3" fillId="0" borderId="23" xfId="0" applyNumberFormat="1" applyFont="1" applyBorder="1" applyAlignment="1">
      <alignment horizontal="left" vertical="center" wrapText="1"/>
    </xf>
    <xf numFmtId="49" fontId="28" fillId="0" borderId="7" xfId="0" applyNumberFormat="1" applyFont="1" applyFill="1" applyBorder="1" applyAlignment="1">
      <alignment horizontal="left" vertical="center" wrapText="1" readingOrder="1"/>
    </xf>
    <xf numFmtId="49" fontId="3" fillId="0" borderId="23" xfId="0" applyNumberFormat="1" applyFont="1" applyFill="1" applyBorder="1" applyAlignment="1">
      <alignment horizontal="center" vertical="center" wrapText="1" readingOrder="1"/>
    </xf>
    <xf numFmtId="0" fontId="0" fillId="0" borderId="1" xfId="0" applyFill="1" applyBorder="1">
      <alignment vertical="top" wrapText="1"/>
    </xf>
    <xf numFmtId="0" fontId="2" fillId="13" borderId="23" xfId="0" applyFont="1" applyFill="1" applyBorder="1" applyAlignment="1">
      <alignment horizontal="center" vertical="center" wrapText="1"/>
    </xf>
    <xf numFmtId="0" fontId="3" fillId="0" borderId="23" xfId="0" applyFont="1" applyBorder="1" applyAlignment="1">
      <alignment horizontal="left" vertical="center" wrapText="1"/>
    </xf>
    <xf numFmtId="0" fontId="7" fillId="0" borderId="23" xfId="0" applyFont="1" applyBorder="1" applyAlignment="1">
      <alignment horizontal="left" vertical="center" wrapText="1"/>
    </xf>
    <xf numFmtId="44" fontId="3" fillId="0" borderId="3" xfId="1" applyFont="1" applyBorder="1" applyAlignment="1">
      <alignment horizontal="left" vertical="center" wrapText="1" readingOrder="1"/>
    </xf>
    <xf numFmtId="165" fontId="3" fillId="0" borderId="1" xfId="0" applyNumberFormat="1" applyFont="1" applyFill="1" applyBorder="1" applyAlignment="1">
      <alignment horizontal="right" vertical="center" wrapText="1" readingOrder="1"/>
    </xf>
    <xf numFmtId="0" fontId="0" fillId="0" borderId="30" xfId="0" applyFill="1" applyBorder="1">
      <alignment vertical="top" wrapText="1"/>
    </xf>
    <xf numFmtId="0" fontId="3" fillId="0" borderId="23" xfId="0" applyFont="1" applyFill="1" applyBorder="1" applyAlignment="1">
      <alignment horizontal="right" vertical="center" wrapText="1" readingOrder="1"/>
    </xf>
    <xf numFmtId="0" fontId="0" fillId="0" borderId="22" xfId="0" applyFill="1" applyBorder="1" applyAlignment="1">
      <alignment horizontal="center" vertical="top" wrapText="1"/>
    </xf>
    <xf numFmtId="49" fontId="3" fillId="0" borderId="32" xfId="0" applyNumberFormat="1" applyFont="1" applyFill="1" applyBorder="1" applyAlignment="1">
      <alignment horizontal="right" vertical="center" wrapText="1" readingOrder="1"/>
    </xf>
    <xf numFmtId="165" fontId="3" fillId="0" borderId="32" xfId="0" applyNumberFormat="1" applyFont="1" applyFill="1" applyBorder="1" applyAlignment="1">
      <alignment horizontal="left" vertical="center" wrapText="1" readingOrder="1"/>
    </xf>
    <xf numFmtId="0" fontId="42" fillId="0" borderId="8" xfId="0" applyNumberFormat="1" applyFont="1" applyFill="1" applyBorder="1" applyAlignment="1">
      <alignment horizontal="center" vertical="center" wrapText="1"/>
    </xf>
    <xf numFmtId="49" fontId="43" fillId="0" borderId="8" xfId="0" applyNumberFormat="1" applyFont="1" applyFill="1" applyBorder="1" applyAlignment="1">
      <alignment horizontal="left" vertical="center" wrapText="1"/>
    </xf>
    <xf numFmtId="49" fontId="28" fillId="0" borderId="8" xfId="0" applyNumberFormat="1" applyFont="1" applyFill="1" applyBorder="1" applyAlignment="1">
      <alignment horizontal="left" vertical="center" wrapText="1"/>
    </xf>
    <xf numFmtId="49" fontId="28" fillId="0" borderId="7" xfId="0" applyNumberFormat="1" applyFont="1" applyFill="1" applyBorder="1" applyAlignment="1">
      <alignment horizontal="center" vertical="center" wrapText="1" readingOrder="1"/>
    </xf>
    <xf numFmtId="49" fontId="28" fillId="0" borderId="7" xfId="0" applyNumberFormat="1" applyFont="1" applyFill="1" applyBorder="1" applyAlignment="1">
      <alignment horizontal="left" vertical="center" wrapText="1" indent="1" readingOrder="1"/>
    </xf>
    <xf numFmtId="165" fontId="28" fillId="0" borderId="7" xfId="0" applyNumberFormat="1" applyFont="1" applyFill="1" applyBorder="1" applyAlignment="1">
      <alignment horizontal="left" vertical="center" wrapText="1" readingOrder="1"/>
    </xf>
    <xf numFmtId="165" fontId="44" fillId="0" borderId="11" xfId="0" applyNumberFormat="1" applyFont="1" applyFill="1" applyBorder="1" applyAlignment="1">
      <alignment horizontal="left" vertical="center" wrapText="1"/>
    </xf>
    <xf numFmtId="49" fontId="43" fillId="0" borderId="12" xfId="0" applyNumberFormat="1" applyFont="1" applyFill="1" applyBorder="1" applyAlignment="1">
      <alignment horizontal="left" vertical="center" wrapText="1"/>
    </xf>
    <xf numFmtId="14" fontId="28" fillId="0" borderId="8" xfId="0" applyNumberFormat="1" applyFont="1" applyFill="1" applyBorder="1" applyAlignment="1">
      <alignment horizontal="left" vertical="center"/>
    </xf>
    <xf numFmtId="0" fontId="29" fillId="0" borderId="0" xfId="0" applyNumberFormat="1" applyFont="1" applyFill="1">
      <alignment vertical="top" wrapText="1"/>
    </xf>
    <xf numFmtId="49" fontId="3" fillId="19" borderId="3" xfId="0" applyNumberFormat="1" applyFont="1" applyFill="1" applyBorder="1" applyAlignment="1">
      <alignment horizontal="left" vertical="center" wrapText="1" readingOrder="1"/>
    </xf>
    <xf numFmtId="49" fontId="3" fillId="19" borderId="3" xfId="0" applyNumberFormat="1" applyFont="1" applyFill="1" applyBorder="1" applyAlignment="1">
      <alignment horizontal="left" vertical="center" wrapText="1"/>
    </xf>
    <xf numFmtId="14" fontId="3" fillId="19" borderId="3" xfId="0" applyNumberFormat="1" applyFont="1" applyFill="1" applyBorder="1" applyAlignment="1">
      <alignment horizontal="left" vertical="center"/>
    </xf>
    <xf numFmtId="14" fontId="3" fillId="19" borderId="4" xfId="0" applyNumberFormat="1" applyFont="1" applyFill="1" applyBorder="1" applyAlignment="1">
      <alignment horizontal="center" vertical="center"/>
    </xf>
    <xf numFmtId="165" fontId="9" fillId="19" borderId="5" xfId="0" applyNumberFormat="1" applyFont="1" applyFill="1" applyBorder="1" applyAlignment="1">
      <alignment horizontal="left" vertical="center" wrapText="1"/>
    </xf>
    <xf numFmtId="0" fontId="3" fillId="19" borderId="6" xfId="0" applyFont="1" applyFill="1" applyBorder="1" applyAlignment="1">
      <alignment horizontal="left" vertical="center" wrapText="1"/>
    </xf>
    <xf numFmtId="0" fontId="25" fillId="19" borderId="0" xfId="0" applyNumberFormat="1" applyFont="1" applyFill="1">
      <alignment vertical="top" wrapText="1"/>
    </xf>
    <xf numFmtId="49" fontId="3" fillId="0" borderId="3" xfId="0" applyNumberFormat="1" applyFont="1" applyFill="1" applyBorder="1" applyAlignment="1">
      <alignment horizontal="right" vertical="center" wrapText="1" readingOrder="1"/>
    </xf>
    <xf numFmtId="49" fontId="3" fillId="0" borderId="22" xfId="0" applyNumberFormat="1" applyFont="1" applyFill="1" applyBorder="1" applyAlignment="1">
      <alignment vertical="center" wrapText="1"/>
    </xf>
    <xf numFmtId="49" fontId="3" fillId="0" borderId="34" xfId="0" applyNumberFormat="1" applyFont="1" applyFill="1" applyBorder="1" applyAlignment="1">
      <alignment horizontal="center" vertical="center" wrapText="1" readingOrder="1"/>
    </xf>
    <xf numFmtId="0" fontId="1" fillId="0" borderId="2" xfId="0" applyFont="1" applyFill="1" applyBorder="1">
      <alignment vertical="top" wrapText="1"/>
    </xf>
    <xf numFmtId="49" fontId="28" fillId="0" borderId="22" xfId="0" applyNumberFormat="1" applyFont="1" applyFill="1" applyBorder="1" applyAlignment="1">
      <alignment horizontal="left" vertical="center" wrapText="1"/>
    </xf>
    <xf numFmtId="49" fontId="30" fillId="0" borderId="3" xfId="0" applyNumberFormat="1" applyFont="1" applyFill="1" applyBorder="1" applyAlignment="1">
      <alignment horizontal="left" vertical="center" wrapText="1"/>
    </xf>
    <xf numFmtId="49" fontId="28" fillId="0" borderId="3" xfId="0" applyNumberFormat="1" applyFont="1" applyFill="1" applyBorder="1" applyAlignment="1">
      <alignment horizontal="center" vertical="center" wrapText="1" readingOrder="1"/>
    </xf>
    <xf numFmtId="165" fontId="30" fillId="0" borderId="3" xfId="0" applyNumberFormat="1" applyFont="1" applyFill="1" applyBorder="1" applyAlignment="1">
      <alignment horizontal="left" vertical="center" wrapText="1" readingOrder="1"/>
    </xf>
    <xf numFmtId="165" fontId="28" fillId="0" borderId="3" xfId="0" applyNumberFormat="1" applyFont="1" applyFill="1" applyBorder="1" applyAlignment="1">
      <alignment horizontal="left" vertical="center" wrapText="1" readingOrder="1"/>
    </xf>
    <xf numFmtId="49" fontId="43" fillId="0" borderId="22" xfId="0" applyNumberFormat="1" applyFont="1" applyFill="1" applyBorder="1" applyAlignment="1">
      <alignment horizontal="left" vertical="center" wrapText="1"/>
    </xf>
    <xf numFmtId="0" fontId="0" fillId="0" borderId="30" xfId="0" applyFill="1" applyBorder="1" applyAlignment="1">
      <alignment horizontal="center" vertical="top" wrapText="1"/>
    </xf>
    <xf numFmtId="49" fontId="45" fillId="0" borderId="3" xfId="0" applyNumberFormat="1" applyFont="1" applyFill="1" applyBorder="1" applyAlignment="1">
      <alignment horizontal="left" vertical="center" wrapText="1"/>
    </xf>
    <xf numFmtId="49" fontId="30" fillId="0" borderId="3" xfId="0" applyNumberFormat="1" applyFont="1" applyFill="1" applyBorder="1" applyAlignment="1">
      <alignment horizontal="left" vertical="center" wrapText="1" readingOrder="1"/>
    </xf>
    <xf numFmtId="49" fontId="30" fillId="0" borderId="33" xfId="0" applyNumberFormat="1" applyFont="1" applyFill="1" applyBorder="1" applyAlignment="1">
      <alignment horizontal="center" vertical="center" wrapText="1" readingOrder="1"/>
    </xf>
    <xf numFmtId="49" fontId="30" fillId="0" borderId="33" xfId="0" applyNumberFormat="1" applyFont="1" applyFill="1" applyBorder="1" applyAlignment="1">
      <alignment horizontal="left" vertical="center" wrapText="1" readingOrder="1"/>
    </xf>
    <xf numFmtId="165" fontId="30" fillId="0" borderId="1" xfId="0" applyNumberFormat="1" applyFont="1" applyFill="1" applyBorder="1" applyAlignment="1">
      <alignment horizontal="left" vertical="center" wrapText="1" readingOrder="1"/>
    </xf>
    <xf numFmtId="165" fontId="30" fillId="0" borderId="3" xfId="0" applyNumberFormat="1" applyFont="1" applyBorder="1" applyAlignment="1">
      <alignment horizontal="left" vertical="center" wrapText="1" readingOrder="1"/>
    </xf>
    <xf numFmtId="49" fontId="30" fillId="0" borderId="3" xfId="0" applyNumberFormat="1" applyFont="1" applyBorder="1" applyAlignment="1">
      <alignment horizontal="left" vertical="center" wrapText="1"/>
    </xf>
    <xf numFmtId="0" fontId="55" fillId="0" borderId="23" xfId="0" applyFont="1" applyFill="1" applyBorder="1" applyAlignment="1">
      <alignment horizontal="center" vertical="top" wrapText="1"/>
    </xf>
    <xf numFmtId="49" fontId="30" fillId="0" borderId="1" xfId="0" applyNumberFormat="1" applyFont="1" applyFill="1" applyBorder="1" applyAlignment="1">
      <alignment horizontal="left" vertical="center" wrapText="1" readingOrder="1"/>
    </xf>
    <xf numFmtId="165" fontId="30" fillId="0" borderId="30" xfId="0" applyNumberFormat="1" applyFont="1" applyFill="1" applyBorder="1" applyAlignment="1">
      <alignment horizontal="left" vertical="center" wrapText="1" readingOrder="1"/>
    </xf>
    <xf numFmtId="49" fontId="30" fillId="0" borderId="31" xfId="0" applyNumberFormat="1" applyFont="1" applyFill="1" applyBorder="1" applyAlignment="1">
      <alignment horizontal="left" vertical="center" wrapText="1" readingOrder="1"/>
    </xf>
    <xf numFmtId="165" fontId="30" fillId="0" borderId="23" xfId="0" applyNumberFormat="1" applyFont="1" applyFill="1" applyBorder="1" applyAlignment="1">
      <alignment horizontal="left" vertical="center" wrapText="1" readingOrder="1"/>
    </xf>
    <xf numFmtId="49" fontId="28" fillId="0" borderId="1" xfId="0" applyNumberFormat="1" applyFont="1" applyFill="1" applyBorder="1" applyAlignment="1">
      <alignment horizontal="left" vertical="center" wrapText="1" readingOrder="1"/>
    </xf>
    <xf numFmtId="0" fontId="0" fillId="0" borderId="1" xfId="0" applyNumberFormat="1" applyBorder="1">
      <alignment vertical="top" wrapText="1"/>
    </xf>
    <xf numFmtId="49" fontId="28" fillId="0" borderId="21" xfId="0" applyNumberFormat="1" applyFont="1" applyFill="1" applyBorder="1" applyAlignment="1">
      <alignment horizontal="left" vertical="center" wrapText="1" readingOrder="1"/>
    </xf>
    <xf numFmtId="49" fontId="28" fillId="0" borderId="1" xfId="0" applyNumberFormat="1" applyFont="1" applyBorder="1" applyAlignment="1">
      <alignment horizontal="left" vertical="center" wrapText="1" readingOrder="1"/>
    </xf>
    <xf numFmtId="49" fontId="28" fillId="0" borderId="22" xfId="0" applyNumberFormat="1" applyFont="1" applyBorder="1" applyAlignment="1">
      <alignment horizontal="center" vertical="center" wrapText="1" readingOrder="1"/>
    </xf>
    <xf numFmtId="49" fontId="28" fillId="0" borderId="22" xfId="0" applyNumberFormat="1" applyFont="1" applyBorder="1" applyAlignment="1">
      <alignment horizontal="left" vertical="center" wrapText="1" readingOrder="1"/>
    </xf>
    <xf numFmtId="165" fontId="28" fillId="0" borderId="22" xfId="0" applyNumberFormat="1" applyFont="1" applyBorder="1" applyAlignment="1">
      <alignment horizontal="left" vertical="center" wrapText="1" readingOrder="1"/>
    </xf>
    <xf numFmtId="0" fontId="29" fillId="0" borderId="1" xfId="0" applyFont="1" applyBorder="1" applyAlignment="1">
      <alignment horizontal="center" vertical="top" wrapText="1"/>
    </xf>
    <xf numFmtId="165" fontId="28" fillId="0" borderId="1" xfId="0" applyNumberFormat="1" applyFont="1" applyBorder="1" applyAlignment="1">
      <alignment horizontal="left" vertical="center" wrapText="1" readingOrder="1"/>
    </xf>
    <xf numFmtId="0" fontId="29" fillId="0" borderId="23" xfId="0" applyFont="1" applyBorder="1" applyAlignment="1">
      <alignment horizontal="center" vertical="top" wrapText="1"/>
    </xf>
    <xf numFmtId="49" fontId="28" fillId="0" borderId="23" xfId="0" applyNumberFormat="1" applyFont="1" applyBorder="1" applyAlignment="1">
      <alignment horizontal="left" vertical="center" wrapText="1" readingOrder="1"/>
    </xf>
    <xf numFmtId="165" fontId="28" fillId="0" borderId="23" xfId="0" applyNumberFormat="1" applyFont="1" applyBorder="1" applyAlignment="1">
      <alignment horizontal="left" vertical="center" wrapText="1" readingOrder="1"/>
    </xf>
    <xf numFmtId="14" fontId="3" fillId="2" borderId="17" xfId="0" applyNumberFormat="1" applyFont="1" applyFill="1" applyBorder="1" applyAlignment="1">
      <alignment horizontal="center" vertical="center"/>
    </xf>
    <xf numFmtId="49" fontId="7" fillId="0" borderId="22" xfId="0" applyNumberFormat="1" applyFont="1" applyFill="1" applyBorder="1" applyAlignment="1">
      <alignment horizontal="left" vertical="center" wrapText="1"/>
    </xf>
    <xf numFmtId="0" fontId="2" fillId="8" borderId="1" xfId="0" applyNumberFormat="1" applyFont="1" applyFill="1" applyBorder="1" applyAlignment="1">
      <alignment horizontal="left" vertical="top" wrapText="1"/>
    </xf>
    <xf numFmtId="0" fontId="3" fillId="0" borderId="22" xfId="0" applyFont="1" applyFill="1" applyBorder="1" applyAlignment="1">
      <alignment horizontal="left" vertical="center" wrapText="1"/>
    </xf>
    <xf numFmtId="49" fontId="3" fillId="0" borderId="20" xfId="0" applyNumberFormat="1" applyFont="1" applyFill="1" applyBorder="1" applyAlignment="1">
      <alignment horizontal="left" vertical="center" wrapText="1" readingOrder="1"/>
    </xf>
    <xf numFmtId="0" fontId="25" fillId="0" borderId="1" xfId="0" applyFont="1" applyFill="1" applyBorder="1" applyAlignment="1">
      <alignment horizontal="center" vertical="top" wrapText="1"/>
    </xf>
    <xf numFmtId="49" fontId="3" fillId="0" borderId="35" xfId="0" applyNumberFormat="1" applyFont="1" applyFill="1" applyBorder="1" applyAlignment="1">
      <alignment horizontal="center" vertical="top" wrapText="1" readingOrder="1"/>
    </xf>
    <xf numFmtId="49" fontId="28" fillId="0" borderId="36" xfId="0" applyNumberFormat="1" applyFont="1" applyFill="1" applyBorder="1" applyAlignment="1">
      <alignment horizontal="left" vertical="center" wrapText="1" readingOrder="1"/>
    </xf>
    <xf numFmtId="165" fontId="3" fillId="0" borderId="35" xfId="0" applyNumberFormat="1" applyFont="1" applyBorder="1" applyAlignment="1">
      <alignment horizontal="left" vertical="center" wrapText="1" readingOrder="1"/>
    </xf>
    <xf numFmtId="165" fontId="3" fillId="0" borderId="35" xfId="0" applyNumberFormat="1" applyFont="1" applyFill="1" applyBorder="1" applyAlignment="1">
      <alignment horizontal="center" vertical="center" wrapText="1" readingOrder="1"/>
    </xf>
    <xf numFmtId="49" fontId="3" fillId="0" borderId="35" xfId="0" applyNumberFormat="1" applyFont="1" applyBorder="1" applyAlignment="1">
      <alignment horizontal="left" vertical="center" wrapText="1"/>
    </xf>
    <xf numFmtId="49" fontId="30" fillId="0" borderId="30" xfId="0" applyNumberFormat="1" applyFont="1" applyFill="1" applyBorder="1" applyAlignment="1">
      <alignment horizontal="left" vertical="center" wrapText="1" readingOrder="1"/>
    </xf>
    <xf numFmtId="0" fontId="0" fillId="0" borderId="23" xfId="0" applyFill="1" applyBorder="1" applyAlignment="1">
      <alignment horizontal="center" vertical="top" wrapText="1"/>
    </xf>
    <xf numFmtId="165" fontId="3" fillId="6" borderId="3" xfId="0" applyNumberFormat="1" applyFont="1" applyFill="1" applyBorder="1" applyAlignment="1">
      <alignment horizontal="left" vertical="center" wrapText="1" readingOrder="1"/>
    </xf>
    <xf numFmtId="49" fontId="7" fillId="6" borderId="3" xfId="0" applyNumberFormat="1" applyFont="1" applyFill="1" applyBorder="1" applyAlignment="1">
      <alignment horizontal="left" vertical="center" wrapText="1"/>
    </xf>
    <xf numFmtId="49" fontId="3" fillId="6" borderId="3" xfId="0" quotePrefix="1" applyNumberFormat="1" applyFont="1" applyFill="1" applyBorder="1" applyAlignment="1">
      <alignment horizontal="left" vertical="center" wrapText="1" readingOrder="1"/>
    </xf>
    <xf numFmtId="49" fontId="3" fillId="6" borderId="3" xfId="0" quotePrefix="1" applyNumberFormat="1" applyFont="1" applyFill="1" applyBorder="1" applyAlignment="1">
      <alignment horizontal="center" vertical="center" wrapText="1" readingOrder="1"/>
    </xf>
    <xf numFmtId="49" fontId="3" fillId="6" borderId="3" xfId="0" applyNumberFormat="1" applyFont="1" applyFill="1" applyBorder="1" applyAlignment="1">
      <alignment horizontal="center" vertical="center" wrapText="1" readingOrder="1"/>
    </xf>
    <xf numFmtId="49" fontId="28" fillId="6" borderId="3" xfId="0" applyNumberFormat="1" applyFont="1" applyFill="1" applyBorder="1" applyAlignment="1">
      <alignment horizontal="left" vertical="center" wrapText="1" readingOrder="1"/>
    </xf>
    <xf numFmtId="49" fontId="45" fillId="6" borderId="3" xfId="0" applyNumberFormat="1" applyFont="1" applyFill="1" applyBorder="1" applyAlignment="1">
      <alignment horizontal="center" vertical="center" wrapText="1" readingOrder="1"/>
    </xf>
    <xf numFmtId="49" fontId="3" fillId="6" borderId="31" xfId="0" applyNumberFormat="1" applyFont="1" applyFill="1" applyBorder="1" applyAlignment="1">
      <alignment horizontal="left" vertical="center" wrapText="1" readingOrder="1"/>
    </xf>
    <xf numFmtId="49" fontId="43" fillId="0" borderId="3" xfId="0" applyNumberFormat="1" applyFont="1" applyFill="1" applyBorder="1" applyAlignment="1">
      <alignment vertical="center" wrapText="1"/>
    </xf>
    <xf numFmtId="49" fontId="28" fillId="0" borderId="3" xfId="0" applyNumberFormat="1" applyFont="1" applyFill="1" applyBorder="1" applyAlignment="1">
      <alignment vertical="center" wrapText="1"/>
    </xf>
    <xf numFmtId="49" fontId="28" fillId="0" borderId="3" xfId="0" applyNumberFormat="1" applyFont="1" applyFill="1" applyBorder="1" applyAlignment="1">
      <alignment vertical="center" wrapText="1" readingOrder="1"/>
    </xf>
    <xf numFmtId="49" fontId="28" fillId="0" borderId="22" xfId="0" applyNumberFormat="1" applyFont="1" applyFill="1" applyBorder="1" applyAlignment="1">
      <alignment vertical="center" wrapText="1" readingOrder="1"/>
    </xf>
    <xf numFmtId="49" fontId="43" fillId="0" borderId="22" xfId="0" applyNumberFormat="1" applyFont="1" applyFill="1" applyBorder="1" applyAlignment="1">
      <alignment vertical="center" wrapText="1"/>
    </xf>
    <xf numFmtId="49" fontId="28" fillId="0" borderId="22" xfId="0" applyNumberFormat="1" applyFont="1" applyFill="1" applyBorder="1" applyAlignment="1">
      <alignment vertical="center" wrapText="1"/>
    </xf>
    <xf numFmtId="49" fontId="28" fillId="0" borderId="22" xfId="0" quotePrefix="1" applyNumberFormat="1" applyFont="1" applyFill="1" applyBorder="1" applyAlignment="1">
      <alignment vertical="center" wrapText="1" readingOrder="1"/>
    </xf>
    <xf numFmtId="49" fontId="28" fillId="0" borderId="1" xfId="0" applyNumberFormat="1" applyFont="1" applyFill="1" applyBorder="1" applyAlignment="1">
      <alignment vertical="center" wrapText="1" readingOrder="1"/>
    </xf>
    <xf numFmtId="49" fontId="28" fillId="0" borderId="22" xfId="0" applyNumberFormat="1" applyFont="1" applyFill="1" applyBorder="1" applyAlignment="1">
      <alignment horizontal="left" wrapText="1" readingOrder="1"/>
    </xf>
    <xf numFmtId="0" fontId="29" fillId="0" borderId="1" xfId="0" applyFont="1" applyFill="1" applyBorder="1">
      <alignment vertical="top" wrapText="1"/>
    </xf>
    <xf numFmtId="165" fontId="28" fillId="0" borderId="1" xfId="0" applyNumberFormat="1" applyFont="1" applyFill="1" applyBorder="1" applyAlignment="1">
      <alignment horizontal="left" vertical="center" wrapText="1" readingOrder="1"/>
    </xf>
    <xf numFmtId="0" fontId="29" fillId="0" borderId="23" xfId="0" applyFont="1" applyFill="1" applyBorder="1">
      <alignment vertical="top" wrapText="1"/>
    </xf>
    <xf numFmtId="49" fontId="7" fillId="0" borderId="3" xfId="0" applyNumberFormat="1" applyFont="1" applyFill="1" applyBorder="1" applyAlignment="1">
      <alignment vertical="center" wrapText="1"/>
    </xf>
    <xf numFmtId="49" fontId="3" fillId="0" borderId="3" xfId="0" applyNumberFormat="1" applyFont="1" applyFill="1" applyBorder="1" applyAlignment="1">
      <alignment vertical="center" wrapText="1"/>
    </xf>
    <xf numFmtId="49" fontId="3" fillId="0" borderId="3" xfId="0" applyNumberFormat="1" applyFont="1" applyFill="1" applyBorder="1" applyAlignment="1">
      <alignment vertical="center" wrapText="1" readingOrder="1"/>
    </xf>
    <xf numFmtId="49" fontId="3" fillId="0" borderId="22" xfId="0" applyNumberFormat="1" applyFont="1" applyFill="1" applyBorder="1" applyAlignment="1">
      <alignment vertical="center" wrapText="1" readingOrder="1"/>
    </xf>
    <xf numFmtId="49" fontId="3" fillId="0" borderId="1" xfId="0" applyNumberFormat="1" applyFont="1" applyFill="1" applyBorder="1" applyAlignment="1">
      <alignment vertical="center" wrapText="1" readingOrder="1"/>
    </xf>
    <xf numFmtId="0" fontId="11" fillId="0" borderId="1" xfId="0" applyFont="1" applyFill="1" applyBorder="1" applyAlignment="1">
      <alignment horizontal="center" vertical="center" wrapText="1"/>
    </xf>
    <xf numFmtId="49" fontId="12" fillId="0" borderId="1" xfId="0" applyNumberFormat="1" applyFont="1" applyFill="1" applyBorder="1" applyAlignment="1">
      <alignment horizontal="left" vertical="center" wrapText="1"/>
    </xf>
    <xf numFmtId="0" fontId="12" fillId="0" borderId="1" xfId="0" applyFont="1" applyFill="1" applyBorder="1" applyAlignment="1">
      <alignment horizontal="left" vertical="center" wrapText="1"/>
    </xf>
    <xf numFmtId="49" fontId="12" fillId="0" borderId="1" xfId="0" applyNumberFormat="1" applyFont="1" applyFill="1" applyBorder="1" applyAlignment="1">
      <alignment horizontal="left" vertical="center" wrapText="1" readingOrder="1"/>
    </xf>
    <xf numFmtId="49" fontId="12" fillId="0" borderId="1" xfId="0" applyNumberFormat="1" applyFont="1" applyFill="1" applyBorder="1" applyAlignment="1">
      <alignment horizontal="center" vertical="center" wrapText="1" readingOrder="1"/>
    </xf>
    <xf numFmtId="0" fontId="12" fillId="0" borderId="17" xfId="0" applyFont="1" applyFill="1" applyBorder="1" applyAlignment="1">
      <alignment horizontal="center" vertical="center"/>
    </xf>
    <xf numFmtId="165" fontId="13" fillId="0" borderId="18" xfId="0" applyNumberFormat="1" applyFont="1" applyFill="1" applyBorder="1" applyAlignment="1">
      <alignment horizontal="left" vertical="center" wrapText="1"/>
    </xf>
    <xf numFmtId="0" fontId="12" fillId="0" borderId="19" xfId="0" applyFont="1" applyFill="1" applyBorder="1" applyAlignment="1">
      <alignment horizontal="left" vertical="center" wrapText="1"/>
    </xf>
    <xf numFmtId="14" fontId="12" fillId="0" borderId="1" xfId="0" applyNumberFormat="1" applyFont="1" applyFill="1" applyBorder="1" applyAlignment="1">
      <alignment horizontal="left" vertical="center"/>
    </xf>
    <xf numFmtId="49" fontId="7" fillId="0" borderId="3" xfId="0" applyNumberFormat="1" applyFont="1" applyFill="1" applyBorder="1" applyAlignment="1">
      <alignment horizontal="left" vertical="center" wrapText="1"/>
    </xf>
    <xf numFmtId="0" fontId="0" fillId="0" borderId="3" xfId="0" applyFill="1" applyBorder="1">
      <alignment vertical="top" wrapText="1"/>
    </xf>
    <xf numFmtId="0" fontId="9" fillId="0" borderId="5" xfId="0" applyFont="1" applyBorder="1" applyAlignment="1">
      <alignment horizontal="left" vertical="center" wrapText="1"/>
    </xf>
    <xf numFmtId="0" fontId="0" fillId="0" borderId="5" xfId="0" applyBorder="1">
      <alignment vertical="top" wrapText="1"/>
    </xf>
    <xf numFmtId="0" fontId="3" fillId="0" borderId="6" xfId="0" applyFont="1" applyBorder="1" applyAlignment="1">
      <alignment horizontal="left" vertical="center" wrapText="1"/>
    </xf>
    <xf numFmtId="0" fontId="0" fillId="0" borderId="6" xfId="0" applyBorder="1">
      <alignment vertical="top" wrapText="1"/>
    </xf>
    <xf numFmtId="165" fontId="9" fillId="0" borderId="5" xfId="0" applyNumberFormat="1" applyFont="1" applyBorder="1" applyAlignment="1">
      <alignment horizontal="left" vertical="center" wrapText="1"/>
    </xf>
    <xf numFmtId="165" fontId="9" fillId="0" borderId="5" xfId="0" applyNumberFormat="1" applyFont="1" applyFill="1" applyBorder="1" applyAlignment="1">
      <alignment horizontal="left" vertical="center" wrapText="1"/>
    </xf>
    <xf numFmtId="0" fontId="0" fillId="0" borderId="5" xfId="0" applyFill="1" applyBorder="1">
      <alignment vertical="top" wrapText="1"/>
    </xf>
    <xf numFmtId="0" fontId="0" fillId="0" borderId="11" xfId="0" applyFill="1" applyBorder="1">
      <alignment vertical="top" wrapText="1"/>
    </xf>
    <xf numFmtId="0" fontId="9" fillId="0" borderId="5" xfId="0" applyFont="1" applyFill="1" applyBorder="1" applyAlignment="1">
      <alignment horizontal="left" vertical="center" wrapText="1"/>
    </xf>
    <xf numFmtId="49" fontId="26" fillId="0" borderId="6" xfId="0" applyNumberFormat="1" applyFont="1" applyFill="1" applyBorder="1" applyAlignment="1">
      <alignment horizontal="left" vertical="center" wrapText="1"/>
    </xf>
    <xf numFmtId="0" fontId="27" fillId="0" borderId="6" xfId="0" applyFont="1" applyFill="1" applyBorder="1">
      <alignment vertical="top" wrapText="1"/>
    </xf>
    <xf numFmtId="0" fontId="27" fillId="0" borderId="12" xfId="0" applyFont="1" applyFill="1" applyBorder="1">
      <alignment vertical="top" wrapText="1"/>
    </xf>
    <xf numFmtId="0" fontId="0" fillId="0" borderId="11" xfId="0" applyBorder="1">
      <alignment vertical="top" wrapText="1"/>
    </xf>
    <xf numFmtId="0" fontId="9" fillId="0" borderId="18" xfId="0" applyFont="1" applyBorder="1" applyAlignment="1">
      <alignment horizontal="left" vertical="center" wrapText="1"/>
    </xf>
    <xf numFmtId="0" fontId="0" fillId="0" borderId="18" xfId="0" applyBorder="1">
      <alignment vertical="top" wrapText="1"/>
    </xf>
    <xf numFmtId="0" fontId="0" fillId="0" borderId="14" xfId="0" applyBorder="1">
      <alignment vertical="top" wrapText="1"/>
    </xf>
    <xf numFmtId="0" fontId="9" fillId="0" borderId="11" xfId="0" applyFont="1" applyBorder="1" applyAlignment="1">
      <alignment horizontal="left" vertical="center" wrapText="1"/>
    </xf>
    <xf numFmtId="49" fontId="3" fillId="0" borderId="22" xfId="0" applyNumberFormat="1" applyFont="1" applyFill="1" applyBorder="1" applyAlignment="1">
      <alignment horizontal="center" vertical="center" wrapText="1" readingOrder="1"/>
    </xf>
    <xf numFmtId="49" fontId="3" fillId="0" borderId="1" xfId="0" applyNumberFormat="1" applyFont="1" applyFill="1" applyBorder="1" applyAlignment="1">
      <alignment horizontal="center" vertical="center" wrapText="1" readingOrder="1"/>
    </xf>
    <xf numFmtId="49" fontId="3" fillId="0" borderId="3" xfId="0" applyNumberFormat="1" applyFont="1" applyFill="1" applyBorder="1" applyAlignment="1">
      <alignment horizontal="left" vertical="center" wrapText="1" readingOrder="1"/>
    </xf>
    <xf numFmtId="165" fontId="3" fillId="0" borderId="3" xfId="0" applyNumberFormat="1" applyFont="1" applyBorder="1" applyAlignment="1">
      <alignment horizontal="left" vertical="center" wrapText="1" readingOrder="1"/>
    </xf>
    <xf numFmtId="0" fontId="0" fillId="0" borderId="3" xfId="0" applyBorder="1">
      <alignment vertical="top" wrapText="1"/>
    </xf>
    <xf numFmtId="49" fontId="3" fillId="0" borderId="3" xfId="0" applyNumberFormat="1" applyFont="1" applyBorder="1" applyAlignment="1">
      <alignment horizontal="left" vertical="center" wrapText="1"/>
    </xf>
    <xf numFmtId="14" fontId="28" fillId="2" borderId="4" xfId="0" applyNumberFormat="1" applyFont="1" applyFill="1" applyBorder="1" applyAlignment="1">
      <alignment horizontal="center" vertical="center"/>
    </xf>
    <xf numFmtId="0" fontId="29" fillId="0" borderId="4" xfId="0" applyFont="1" applyBorder="1">
      <alignment vertical="top" wrapText="1"/>
    </xf>
    <xf numFmtId="49" fontId="3" fillId="0" borderId="22" xfId="0" applyNumberFormat="1" applyFont="1" applyFill="1" applyBorder="1" applyAlignment="1">
      <alignment horizontal="left" vertical="center" wrapText="1"/>
    </xf>
    <xf numFmtId="49" fontId="3" fillId="0" borderId="1" xfId="0" applyNumberFormat="1" applyFont="1" applyFill="1" applyBorder="1" applyAlignment="1">
      <alignment horizontal="left" vertical="center" wrapText="1"/>
    </xf>
    <xf numFmtId="49" fontId="3" fillId="0" borderId="3" xfId="0" applyNumberFormat="1" applyFont="1" applyFill="1" applyBorder="1" applyAlignment="1">
      <alignment horizontal="left" vertical="center" wrapText="1"/>
    </xf>
    <xf numFmtId="165" fontId="28" fillId="0" borderId="3" xfId="0" applyNumberFormat="1" applyFont="1" applyFill="1" applyBorder="1" applyAlignment="1">
      <alignment horizontal="left" vertical="center" wrapText="1" readingOrder="1"/>
    </xf>
    <xf numFmtId="0" fontId="29" fillId="0" borderId="3" xfId="0" applyFont="1" applyFill="1" applyBorder="1">
      <alignment vertical="top" wrapText="1"/>
    </xf>
    <xf numFmtId="49" fontId="28" fillId="0" borderId="3" xfId="0" applyNumberFormat="1" applyFont="1" applyFill="1" applyBorder="1" applyAlignment="1">
      <alignment horizontal="left" vertical="center" wrapText="1"/>
    </xf>
    <xf numFmtId="0" fontId="2" fillId="9" borderId="3" xfId="0" applyNumberFormat="1" applyFont="1" applyFill="1" applyBorder="1" applyAlignment="1">
      <alignment horizontal="center" vertical="center" wrapText="1"/>
    </xf>
    <xf numFmtId="0" fontId="0" fillId="9" borderId="3" xfId="0" applyFill="1" applyBorder="1">
      <alignment vertical="top" wrapText="1"/>
    </xf>
    <xf numFmtId="49" fontId="3" fillId="0" borderId="23" xfId="0" applyNumberFormat="1" applyFont="1" applyFill="1" applyBorder="1" applyAlignment="1">
      <alignment horizontal="left" vertical="center" wrapText="1"/>
    </xf>
    <xf numFmtId="49" fontId="7" fillId="0" borderId="22" xfId="0" applyNumberFormat="1" applyFont="1" applyFill="1" applyBorder="1" applyAlignment="1">
      <alignment horizontal="left" vertical="center" wrapText="1"/>
    </xf>
    <xf numFmtId="49" fontId="7" fillId="0" borderId="1" xfId="0" applyNumberFormat="1" applyFont="1" applyFill="1" applyBorder="1" applyAlignment="1">
      <alignment horizontal="left" vertical="center" wrapText="1"/>
    </xf>
    <xf numFmtId="49" fontId="7" fillId="0" borderId="23" xfId="0" applyNumberFormat="1" applyFont="1" applyFill="1" applyBorder="1" applyAlignment="1">
      <alignment horizontal="left" vertical="center" wrapText="1"/>
    </xf>
    <xf numFmtId="0" fontId="2" fillId="8" borderId="22" xfId="0" applyNumberFormat="1" applyFont="1" applyFill="1" applyBorder="1" applyAlignment="1">
      <alignment horizontal="left" vertical="top" wrapText="1"/>
    </xf>
    <xf numFmtId="0" fontId="2" fillId="8" borderId="1" xfId="0" applyNumberFormat="1" applyFont="1" applyFill="1" applyBorder="1" applyAlignment="1">
      <alignment horizontal="left" vertical="top" wrapText="1"/>
    </xf>
    <xf numFmtId="0" fontId="2" fillId="8" borderId="23" xfId="0" applyNumberFormat="1" applyFont="1" applyFill="1" applyBorder="1" applyAlignment="1">
      <alignment horizontal="left" vertical="top" wrapText="1"/>
    </xf>
    <xf numFmtId="49" fontId="3" fillId="0" borderId="22" xfId="0" applyNumberFormat="1" applyFont="1" applyBorder="1" applyAlignment="1">
      <alignment horizontal="left" vertical="center" wrapText="1"/>
    </xf>
    <xf numFmtId="49" fontId="3" fillId="0" borderId="1" xfId="0" applyNumberFormat="1" applyFont="1" applyBorder="1" applyAlignment="1">
      <alignment horizontal="left" vertical="center" wrapText="1"/>
    </xf>
    <xf numFmtId="49" fontId="3" fillId="0" borderId="23" xfId="0" applyNumberFormat="1" applyFont="1" applyBorder="1" applyAlignment="1">
      <alignment horizontal="left" vertical="center" wrapText="1"/>
    </xf>
    <xf numFmtId="165" fontId="3" fillId="0" borderId="20" xfId="0" applyNumberFormat="1" applyFont="1" applyFill="1" applyBorder="1" applyAlignment="1">
      <alignment horizontal="center" vertical="center" wrapText="1" readingOrder="1"/>
    </xf>
    <xf numFmtId="165" fontId="3" fillId="0" borderId="1" xfId="0" applyNumberFormat="1" applyFont="1" applyFill="1" applyBorder="1" applyAlignment="1">
      <alignment horizontal="center" vertical="center" wrapText="1" readingOrder="1"/>
    </xf>
    <xf numFmtId="165" fontId="3" fillId="0" borderId="21" xfId="0" applyNumberFormat="1" applyFont="1" applyFill="1" applyBorder="1" applyAlignment="1">
      <alignment horizontal="center" vertical="center" wrapText="1" readingOrder="1"/>
    </xf>
    <xf numFmtId="49" fontId="45" fillId="0" borderId="3" xfId="0" applyNumberFormat="1" applyFont="1" applyFill="1" applyBorder="1" applyAlignment="1">
      <alignment horizontal="left" vertical="center" wrapText="1"/>
    </xf>
    <xf numFmtId="0" fontId="55" fillId="0" borderId="3" xfId="0" applyFont="1" applyFill="1" applyBorder="1">
      <alignment vertical="top" wrapText="1"/>
    </xf>
    <xf numFmtId="49" fontId="30" fillId="0" borderId="3" xfId="0" applyNumberFormat="1" applyFont="1" applyFill="1" applyBorder="1" applyAlignment="1">
      <alignment horizontal="left" vertical="center" wrapText="1"/>
    </xf>
    <xf numFmtId="0" fontId="3" fillId="0" borderId="22" xfId="0" applyFont="1" applyFill="1" applyBorder="1" applyAlignment="1">
      <alignment horizontal="left" vertical="center" wrapText="1"/>
    </xf>
    <xf numFmtId="0" fontId="3" fillId="0" borderId="1" xfId="0" applyFont="1" applyFill="1" applyBorder="1" applyAlignment="1">
      <alignment horizontal="left" vertical="center" wrapText="1"/>
    </xf>
    <xf numFmtId="49" fontId="3" fillId="0" borderId="1" xfId="0" applyNumberFormat="1" applyFont="1" applyFill="1" applyBorder="1" applyAlignment="1">
      <alignment horizontal="left" vertical="center" wrapText="1" readingOrder="1"/>
    </xf>
    <xf numFmtId="49" fontId="3" fillId="0" borderId="21" xfId="0" applyNumberFormat="1" applyFont="1" applyFill="1" applyBorder="1" applyAlignment="1">
      <alignment horizontal="left" vertical="center" wrapText="1" readingOrder="1"/>
    </xf>
    <xf numFmtId="49" fontId="3" fillId="0" borderId="20" xfId="0" applyNumberFormat="1" applyFont="1" applyFill="1" applyBorder="1" applyAlignment="1">
      <alignment horizontal="left" vertical="center" wrapText="1" readingOrder="1"/>
    </xf>
    <xf numFmtId="0" fontId="2" fillId="8" borderId="3" xfId="0" applyNumberFormat="1" applyFont="1" applyFill="1" applyBorder="1" applyAlignment="1">
      <alignment horizontal="center" vertical="center" wrapText="1"/>
    </xf>
    <xf numFmtId="0" fontId="0" fillId="8" borderId="3" xfId="0" applyFill="1" applyBorder="1">
      <alignment vertical="top" wrapText="1"/>
    </xf>
    <xf numFmtId="0" fontId="2" fillId="8" borderId="22" xfId="0" applyNumberFormat="1" applyFont="1" applyFill="1" applyBorder="1" applyAlignment="1">
      <alignment horizontal="left" vertical="center" wrapText="1"/>
    </xf>
    <xf numFmtId="0" fontId="2" fillId="8" borderId="1" xfId="0" applyNumberFormat="1" applyFont="1" applyFill="1" applyBorder="1" applyAlignment="1">
      <alignment horizontal="left" vertical="center" wrapText="1"/>
    </xf>
    <xf numFmtId="165" fontId="3" fillId="0" borderId="33" xfId="0" applyNumberFormat="1" applyFont="1" applyFill="1" applyBorder="1" applyAlignment="1">
      <alignment horizontal="left" vertical="center" wrapText="1" readingOrder="1"/>
    </xf>
    <xf numFmtId="0" fontId="0" fillId="0" borderId="1" xfId="0" applyFill="1" applyBorder="1">
      <alignment vertical="top" wrapText="1"/>
    </xf>
    <xf numFmtId="0" fontId="0" fillId="0" borderId="30" xfId="0" applyFill="1" applyBorder="1">
      <alignment vertical="top" wrapText="1"/>
    </xf>
    <xf numFmtId="14" fontId="3" fillId="2" borderId="4" xfId="0" applyNumberFormat="1" applyFont="1" applyFill="1" applyBorder="1" applyAlignment="1">
      <alignment horizontal="center" vertical="center"/>
    </xf>
    <xf numFmtId="0" fontId="0" fillId="0" borderId="4" xfId="0" applyBorder="1">
      <alignment vertical="top" wrapText="1"/>
    </xf>
    <xf numFmtId="49" fontId="3" fillId="0" borderId="21" xfId="0" applyNumberFormat="1" applyFont="1" applyFill="1" applyBorder="1" applyAlignment="1">
      <alignment horizontal="center" vertical="center" wrapText="1" readingOrder="1"/>
    </xf>
    <xf numFmtId="49" fontId="3" fillId="0" borderId="23" xfId="0" applyNumberFormat="1" applyFont="1" applyFill="1" applyBorder="1" applyAlignment="1">
      <alignment horizontal="center" vertical="center" wrapText="1" readingOrder="1"/>
    </xf>
    <xf numFmtId="49" fontId="30" fillId="0" borderId="3" xfId="0" applyNumberFormat="1" applyFont="1" applyFill="1" applyBorder="1" applyAlignment="1">
      <alignment horizontal="left" vertical="center" wrapText="1" readingOrder="1"/>
    </xf>
    <xf numFmtId="49" fontId="3" fillId="0" borderId="30" xfId="0" applyNumberFormat="1" applyFont="1" applyFill="1" applyBorder="1" applyAlignment="1">
      <alignment horizontal="center" vertical="center" wrapText="1" readingOrder="1"/>
    </xf>
    <xf numFmtId="49" fontId="28" fillId="0" borderId="22" xfId="0" applyNumberFormat="1" applyFont="1" applyFill="1" applyBorder="1" applyAlignment="1">
      <alignment horizontal="center" vertical="center" wrapText="1" readingOrder="1"/>
    </xf>
    <xf numFmtId="49" fontId="28" fillId="0" borderId="23" xfId="0" applyNumberFormat="1" applyFont="1" applyFill="1" applyBorder="1" applyAlignment="1">
      <alignment horizontal="center" vertical="center" wrapText="1" readingOrder="1"/>
    </xf>
    <xf numFmtId="49" fontId="3" fillId="0" borderId="20" xfId="0" applyNumberFormat="1" applyFont="1" applyFill="1" applyBorder="1" applyAlignment="1">
      <alignment horizontal="center" vertical="top" wrapText="1" readingOrder="1"/>
    </xf>
    <xf numFmtId="49" fontId="3" fillId="0" borderId="1" xfId="0" applyNumberFormat="1" applyFont="1" applyFill="1" applyBorder="1" applyAlignment="1">
      <alignment horizontal="center" vertical="top" wrapText="1" readingOrder="1"/>
    </xf>
    <xf numFmtId="49" fontId="3" fillId="0" borderId="21" xfId="0" applyNumberFormat="1" applyFont="1" applyFill="1" applyBorder="1" applyAlignment="1">
      <alignment horizontal="center" vertical="top" wrapText="1" readingOrder="1"/>
    </xf>
    <xf numFmtId="0" fontId="3" fillId="0" borderId="23" xfId="0" applyFont="1" applyFill="1" applyBorder="1" applyAlignment="1">
      <alignment horizontal="left" vertical="center" wrapText="1"/>
    </xf>
    <xf numFmtId="49" fontId="28" fillId="0" borderId="3" xfId="0" applyNumberFormat="1" applyFont="1" applyBorder="1" applyAlignment="1">
      <alignment horizontal="left" vertical="center" wrapText="1"/>
    </xf>
    <xf numFmtId="0" fontId="29" fillId="0" borderId="3" xfId="0" applyFont="1" applyBorder="1">
      <alignment vertical="top" wrapText="1"/>
    </xf>
    <xf numFmtId="165" fontId="28" fillId="0" borderId="3" xfId="0" applyNumberFormat="1" applyFont="1" applyBorder="1" applyAlignment="1">
      <alignment horizontal="left" vertical="center" wrapText="1" readingOrder="1"/>
    </xf>
    <xf numFmtId="165" fontId="9" fillId="0" borderId="11" xfId="0" applyNumberFormat="1" applyFont="1" applyBorder="1" applyAlignment="1">
      <alignment horizontal="center" vertical="center" wrapText="1"/>
    </xf>
    <xf numFmtId="165" fontId="9" fillId="0" borderId="18" xfId="0" applyNumberFormat="1" applyFont="1" applyBorder="1" applyAlignment="1">
      <alignment horizontal="center" vertical="center" wrapText="1"/>
    </xf>
    <xf numFmtId="14" fontId="3" fillId="2" borderId="8"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49" fontId="3" fillId="6" borderId="3" xfId="0" applyNumberFormat="1" applyFont="1" applyFill="1" applyBorder="1" applyAlignment="1">
      <alignment horizontal="left" vertical="center" wrapText="1"/>
    </xf>
    <xf numFmtId="0" fontId="0" fillId="6" borderId="3" xfId="0" applyFill="1" applyBorder="1">
      <alignment vertical="top" wrapText="1"/>
    </xf>
    <xf numFmtId="165" fontId="3" fillId="6" borderId="3" xfId="0" applyNumberFormat="1" applyFont="1" applyFill="1" applyBorder="1" applyAlignment="1">
      <alignment horizontal="left" vertical="center" wrapText="1" readingOrder="1"/>
    </xf>
    <xf numFmtId="0" fontId="0" fillId="6" borderId="8" xfId="0" applyFill="1" applyBorder="1">
      <alignment vertical="top" wrapText="1"/>
    </xf>
    <xf numFmtId="0" fontId="9" fillId="0" borderId="4" xfId="0" applyFont="1" applyBorder="1" applyAlignment="1">
      <alignment horizontal="left" vertical="center" wrapText="1"/>
    </xf>
    <xf numFmtId="0" fontId="0" fillId="0" borderId="10" xfId="0" applyBorder="1">
      <alignment vertical="top" wrapText="1"/>
    </xf>
    <xf numFmtId="0" fontId="7" fillId="0" borderId="12" xfId="0" applyFont="1" applyBorder="1" applyAlignment="1">
      <alignment horizontal="left" vertical="center" wrapText="1"/>
    </xf>
    <xf numFmtId="0" fontId="0" fillId="0" borderId="19" xfId="0" applyBorder="1">
      <alignment vertical="top" wrapText="1"/>
    </xf>
    <xf numFmtId="14" fontId="56" fillId="2" borderId="4" xfId="0" applyNumberFormat="1" applyFont="1" applyFill="1" applyBorder="1" applyAlignment="1">
      <alignment horizontal="center" vertical="center"/>
    </xf>
    <xf numFmtId="0" fontId="57" fillId="0" borderId="4" xfId="0" applyFont="1" applyBorder="1">
      <alignment vertical="top" wrapText="1"/>
    </xf>
    <xf numFmtId="0" fontId="57" fillId="0" borderId="10" xfId="0" applyFont="1" applyBorder="1">
      <alignment vertical="top" wrapText="1"/>
    </xf>
    <xf numFmtId="0" fontId="30" fillId="0" borderId="6" xfId="0" applyFont="1" applyBorder="1" applyAlignment="1">
      <alignment horizontal="left" vertical="center" wrapText="1"/>
    </xf>
    <xf numFmtId="0" fontId="31" fillId="0" borderId="6" xfId="0" applyFont="1" applyBorder="1">
      <alignment vertical="top" wrapText="1"/>
    </xf>
    <xf numFmtId="165" fontId="9" fillId="0" borderId="11" xfId="0" applyNumberFormat="1" applyFont="1" applyBorder="1" applyAlignment="1">
      <alignment horizontal="left" vertical="center" wrapText="1"/>
    </xf>
    <xf numFmtId="49" fontId="28" fillId="2" borderId="4" xfId="0" applyNumberFormat="1" applyFont="1" applyFill="1" applyBorder="1" applyAlignment="1">
      <alignment horizontal="center" vertical="center"/>
    </xf>
    <xf numFmtId="0" fontId="2" fillId="13" borderId="3" xfId="0" applyNumberFormat="1" applyFont="1" applyFill="1" applyBorder="1" applyAlignment="1">
      <alignment horizontal="center" vertical="center" wrapText="1"/>
    </xf>
    <xf numFmtId="0" fontId="0" fillId="13" borderId="3" xfId="0" applyFill="1" applyBorder="1">
      <alignment vertical="top" wrapText="1"/>
    </xf>
    <xf numFmtId="49" fontId="28" fillId="0" borderId="3" xfId="0" applyNumberFormat="1" applyFont="1" applyBorder="1" applyAlignment="1">
      <alignment horizontal="left" vertical="center" wrapText="1" readingOrder="1"/>
    </xf>
    <xf numFmtId="49" fontId="3" fillId="0" borderId="7" xfId="0" applyNumberFormat="1" applyFont="1" applyFill="1" applyBorder="1" applyAlignment="1">
      <alignment horizontal="left" vertical="center" wrapText="1" readingOrder="1"/>
    </xf>
    <xf numFmtId="0" fontId="0" fillId="0" borderId="16" xfId="0" applyFill="1" applyBorder="1">
      <alignment vertical="top" wrapText="1"/>
    </xf>
    <xf numFmtId="165" fontId="3" fillId="0" borderId="3" xfId="0" applyNumberFormat="1" applyFont="1" applyFill="1" applyBorder="1" applyAlignment="1">
      <alignment horizontal="left" vertical="center" wrapText="1" readingOrder="1"/>
    </xf>
    <xf numFmtId="49" fontId="3" fillId="6" borderId="22" xfId="0" applyNumberFormat="1" applyFont="1" applyFill="1" applyBorder="1" applyAlignment="1">
      <alignment horizontal="center" vertical="center" wrapText="1" readingOrder="1"/>
    </xf>
    <xf numFmtId="49" fontId="3" fillId="6" borderId="1" xfId="0" applyNumberFormat="1" applyFont="1" applyFill="1" applyBorder="1" applyAlignment="1">
      <alignment horizontal="center" vertical="center" wrapText="1" readingOrder="1"/>
    </xf>
    <xf numFmtId="49" fontId="3" fillId="6" borderId="21" xfId="0" applyNumberFormat="1" applyFont="1" applyFill="1" applyBorder="1" applyAlignment="1">
      <alignment horizontal="center" vertical="center" wrapText="1" readingOrder="1"/>
    </xf>
    <xf numFmtId="0" fontId="0" fillId="0" borderId="2" xfId="0" applyFill="1" applyBorder="1">
      <alignment vertical="top" wrapText="1"/>
    </xf>
    <xf numFmtId="49" fontId="3" fillId="2" borderId="17" xfId="0" applyNumberFormat="1" applyFont="1" applyFill="1" applyBorder="1" applyAlignment="1">
      <alignment horizontal="center" vertical="center"/>
    </xf>
    <xf numFmtId="0" fontId="0" fillId="0" borderId="17" xfId="0" applyBorder="1">
      <alignment vertical="top" wrapText="1"/>
    </xf>
    <xf numFmtId="0" fontId="0" fillId="0" borderId="13" xfId="0" applyBorder="1">
      <alignment vertical="top" wrapText="1"/>
    </xf>
    <xf numFmtId="49" fontId="28" fillId="2" borderId="10" xfId="0" applyNumberFormat="1" applyFont="1" applyFill="1" applyBorder="1" applyAlignment="1">
      <alignment horizontal="center" vertical="center"/>
    </xf>
    <xf numFmtId="0" fontId="29" fillId="0" borderId="17" xfId="0" applyFont="1" applyBorder="1">
      <alignment vertical="top" wrapText="1"/>
    </xf>
    <xf numFmtId="49" fontId="7" fillId="0" borderId="22" xfId="0" applyNumberFormat="1" applyFont="1" applyBorder="1" applyAlignment="1">
      <alignment vertical="center" wrapText="1"/>
    </xf>
    <xf numFmtId="49" fontId="7" fillId="0" borderId="1" xfId="0" applyNumberFormat="1" applyFont="1" applyBorder="1" applyAlignment="1">
      <alignment vertical="center" wrapText="1"/>
    </xf>
    <xf numFmtId="0" fontId="0" fillId="0" borderId="8" xfId="0" applyBorder="1">
      <alignment vertical="top" wrapText="1"/>
    </xf>
    <xf numFmtId="0" fontId="3" fillId="0" borderId="2" xfId="0" applyFont="1" applyBorder="1" applyAlignment="1">
      <alignment horizontal="left" vertical="center" wrapText="1"/>
    </xf>
    <xf numFmtId="49" fontId="7" fillId="0" borderId="8" xfId="0" applyNumberFormat="1" applyFont="1" applyFill="1" applyBorder="1" applyAlignment="1">
      <alignment horizontal="left" vertical="center" wrapText="1"/>
    </xf>
    <xf numFmtId="49" fontId="3" fillId="0" borderId="8" xfId="0" applyNumberFormat="1" applyFont="1" applyFill="1" applyBorder="1" applyAlignment="1">
      <alignment horizontal="left" vertical="center" wrapText="1"/>
    </xf>
    <xf numFmtId="49" fontId="3" fillId="6" borderId="3" xfId="0" applyNumberFormat="1" applyFont="1" applyFill="1" applyBorder="1" applyAlignment="1">
      <alignment horizontal="left" vertical="center" wrapText="1" readingOrder="1"/>
    </xf>
    <xf numFmtId="49" fontId="7" fillId="6" borderId="3" xfId="0" applyNumberFormat="1" applyFont="1" applyFill="1" applyBorder="1" applyAlignment="1">
      <alignment horizontal="left" vertical="center" wrapText="1"/>
    </xf>
    <xf numFmtId="0" fontId="2" fillId="9" borderId="8" xfId="0" applyNumberFormat="1" applyFont="1" applyFill="1" applyBorder="1" applyAlignment="1">
      <alignment horizontal="center" vertical="center" wrapText="1"/>
    </xf>
    <xf numFmtId="0" fontId="0" fillId="9" borderId="1" xfId="0" applyFill="1" applyBorder="1">
      <alignment vertical="top" wrapText="1"/>
    </xf>
    <xf numFmtId="0" fontId="2" fillId="10" borderId="3" xfId="0" applyNumberFormat="1" applyFont="1" applyFill="1" applyBorder="1" applyAlignment="1">
      <alignment horizontal="center" vertical="center" wrapText="1"/>
    </xf>
    <xf numFmtId="0" fontId="0" fillId="10" borderId="3" xfId="0" applyFill="1" applyBorder="1">
      <alignment vertical="top" wrapText="1"/>
    </xf>
    <xf numFmtId="0" fontId="2" fillId="14" borderId="3" xfId="0" applyNumberFormat="1" applyFont="1" applyFill="1" applyBorder="1" applyAlignment="1">
      <alignment horizontal="center" vertical="center" wrapText="1"/>
    </xf>
    <xf numFmtId="0" fontId="0" fillId="14" borderId="3" xfId="0" applyFill="1" applyBorder="1">
      <alignment vertical="top" wrapText="1"/>
    </xf>
    <xf numFmtId="0" fontId="0" fillId="14" borderId="8" xfId="0" applyFill="1" applyBorder="1">
      <alignment vertical="top" wrapText="1"/>
    </xf>
    <xf numFmtId="0" fontId="0" fillId="6" borderId="7" xfId="0" applyFill="1" applyBorder="1">
      <alignment vertical="top" wrapText="1"/>
    </xf>
    <xf numFmtId="165" fontId="3" fillId="0" borderId="7" xfId="0" applyNumberFormat="1" applyFont="1" applyBorder="1" applyAlignment="1">
      <alignment horizontal="left" vertical="center" wrapText="1" readingOrder="1"/>
    </xf>
    <xf numFmtId="0" fontId="0" fillId="0" borderId="16" xfId="0" applyBorder="1">
      <alignment vertical="top" wrapText="1"/>
    </xf>
    <xf numFmtId="49" fontId="3" fillId="0" borderId="8" xfId="0" applyNumberFormat="1" applyFont="1" applyBorder="1" applyAlignment="1">
      <alignment horizontal="left" vertical="center" wrapText="1"/>
    </xf>
    <xf numFmtId="0" fontId="0" fillId="0" borderId="1" xfId="0" applyBorder="1">
      <alignment vertical="top" wrapText="1"/>
    </xf>
    <xf numFmtId="49" fontId="12" fillId="3" borderId="1" xfId="0" applyNumberFormat="1" applyFont="1" applyFill="1" applyBorder="1" applyAlignment="1">
      <alignment horizontal="left" vertical="center" wrapText="1"/>
    </xf>
    <xf numFmtId="165" fontId="3" fillId="0" borderId="21" xfId="0" applyNumberFormat="1" applyFont="1" applyFill="1" applyBorder="1" applyAlignment="1">
      <alignment horizontal="left" vertical="center" wrapText="1" readingOrder="1"/>
    </xf>
    <xf numFmtId="0" fontId="0" fillId="0" borderId="9" xfId="0" applyFill="1" applyBorder="1">
      <alignment vertical="top" wrapText="1"/>
    </xf>
    <xf numFmtId="0" fontId="2" fillId="9" borderId="1" xfId="0" applyNumberFormat="1" applyFont="1" applyFill="1" applyBorder="1" applyAlignment="1">
      <alignment horizontal="center" vertical="center" wrapText="1"/>
    </xf>
    <xf numFmtId="0" fontId="0" fillId="9" borderId="2" xfId="0" applyFill="1" applyBorder="1">
      <alignment vertical="top" wrapText="1"/>
    </xf>
    <xf numFmtId="0" fontId="2" fillId="16" borderId="3" xfId="0" applyNumberFormat="1" applyFont="1" applyFill="1" applyBorder="1" applyAlignment="1">
      <alignment horizontal="center" vertical="center" wrapText="1"/>
    </xf>
    <xf numFmtId="0" fontId="0" fillId="16" borderId="3" xfId="0" applyFill="1" applyBorder="1">
      <alignment vertical="top" wrapText="1"/>
    </xf>
    <xf numFmtId="0" fontId="0" fillId="16" borderId="8" xfId="0" applyFill="1" applyBorder="1">
      <alignment vertical="top" wrapText="1"/>
    </xf>
    <xf numFmtId="14" fontId="26" fillId="2" borderId="4" xfId="0" applyNumberFormat="1" applyFont="1" applyFill="1" applyBorder="1" applyAlignment="1">
      <alignment horizontal="center" vertical="center"/>
    </xf>
    <xf numFmtId="0" fontId="27" fillId="0" borderId="4" xfId="0" applyFont="1" applyBorder="1">
      <alignment vertical="top" wrapText="1"/>
    </xf>
    <xf numFmtId="0" fontId="27" fillId="0" borderId="10" xfId="0" applyFont="1" applyBorder="1">
      <alignment vertical="top" wrapText="1"/>
    </xf>
    <xf numFmtId="49" fontId="10" fillId="6" borderId="3" xfId="0" applyNumberFormat="1" applyFont="1" applyFill="1" applyBorder="1" applyAlignment="1">
      <alignment horizontal="left" vertical="center" wrapText="1"/>
    </xf>
    <xf numFmtId="14" fontId="30" fillId="2" borderId="4" xfId="0" applyNumberFormat="1" applyFont="1" applyFill="1" applyBorder="1" applyAlignment="1">
      <alignment horizontal="center" vertical="center"/>
    </xf>
    <xf numFmtId="0" fontId="31" fillId="0" borderId="4" xfId="0" applyFont="1" applyBorder="1">
      <alignment vertical="top" wrapText="1"/>
    </xf>
    <xf numFmtId="0" fontId="2" fillId="17" borderId="3" xfId="0" applyNumberFormat="1" applyFont="1" applyFill="1" applyBorder="1" applyAlignment="1">
      <alignment horizontal="center" vertical="center" wrapText="1"/>
    </xf>
    <xf numFmtId="0" fontId="0" fillId="17" borderId="3" xfId="0" applyFill="1" applyBorder="1">
      <alignment vertical="top" wrapText="1"/>
    </xf>
    <xf numFmtId="0" fontId="0" fillId="17" borderId="8" xfId="0" applyFill="1" applyBorder="1">
      <alignment vertical="top" wrapText="1"/>
    </xf>
    <xf numFmtId="0" fontId="0" fillId="13" borderId="8" xfId="0" applyFill="1" applyBorder="1">
      <alignment vertical="top" wrapText="1"/>
    </xf>
    <xf numFmtId="0" fontId="2" fillId="0" borderId="3" xfId="0" applyNumberFormat="1" applyFont="1" applyBorder="1" applyAlignment="1">
      <alignment horizontal="center" vertical="center" wrapText="1"/>
    </xf>
    <xf numFmtId="49" fontId="3" fillId="0" borderId="20" xfId="0" applyNumberFormat="1" applyFont="1" applyBorder="1" applyAlignment="1">
      <alignment horizontal="center" vertical="center" wrapText="1" readingOrder="1"/>
    </xf>
    <xf numFmtId="49" fontId="3" fillId="0" borderId="1" xfId="0" applyNumberFormat="1" applyFont="1" applyBorder="1" applyAlignment="1">
      <alignment horizontal="center" vertical="center" wrapText="1" readingOrder="1"/>
    </xf>
    <xf numFmtId="49" fontId="3" fillId="0" borderId="21" xfId="0" applyNumberFormat="1" applyFont="1" applyBorder="1" applyAlignment="1">
      <alignment horizontal="center" vertical="center" wrapText="1" readingOrder="1"/>
    </xf>
    <xf numFmtId="49" fontId="28" fillId="0" borderId="20" xfId="0" applyNumberFormat="1" applyFont="1" applyBorder="1" applyAlignment="1">
      <alignment horizontal="left" vertical="center" wrapText="1" readingOrder="1"/>
    </xf>
    <xf numFmtId="49" fontId="28" fillId="0" borderId="1" xfId="0" applyNumberFormat="1" applyFont="1" applyBorder="1" applyAlignment="1">
      <alignment horizontal="left" vertical="center" wrapText="1" readingOrder="1"/>
    </xf>
    <xf numFmtId="49" fontId="28" fillId="0" borderId="21" xfId="0" applyNumberFormat="1" applyFont="1" applyBorder="1" applyAlignment="1">
      <alignment horizontal="left" vertical="center" wrapText="1" readingOrder="1"/>
    </xf>
    <xf numFmtId="49" fontId="3" fillId="0" borderId="3" xfId="0" applyNumberFormat="1" applyFont="1" applyBorder="1" applyAlignment="1">
      <alignment horizontal="left" vertical="center" wrapText="1" readingOrder="1"/>
    </xf>
    <xf numFmtId="0" fontId="2" fillId="15" borderId="3" xfId="0" applyNumberFormat="1" applyFont="1" applyFill="1" applyBorder="1" applyAlignment="1">
      <alignment horizontal="center" vertical="center" wrapText="1"/>
    </xf>
    <xf numFmtId="0" fontId="0" fillId="15" borderId="3" xfId="0" applyFill="1" applyBorder="1">
      <alignment vertical="top" wrapText="1"/>
    </xf>
    <xf numFmtId="49" fontId="7" fillId="0" borderId="3" xfId="0" applyNumberFormat="1" applyFont="1" applyBorder="1" applyAlignment="1">
      <alignment horizontal="left" vertical="center" wrapText="1"/>
    </xf>
    <xf numFmtId="49" fontId="3" fillId="0" borderId="1" xfId="0" applyNumberFormat="1" applyFont="1" applyBorder="1" applyAlignment="1">
      <alignment horizontal="center" vertical="center" wrapText="1"/>
    </xf>
    <xf numFmtId="165" fontId="3" fillId="0" borderId="20" xfId="0" applyNumberFormat="1" applyFont="1" applyBorder="1" applyAlignment="1">
      <alignment horizontal="center" vertical="center" wrapText="1" readingOrder="1"/>
    </xf>
    <xf numFmtId="165" fontId="3" fillId="0" borderId="1" xfId="0" applyNumberFormat="1" applyFont="1" applyBorder="1" applyAlignment="1">
      <alignment horizontal="center" vertical="center" wrapText="1" readingOrder="1"/>
    </xf>
    <xf numFmtId="165" fontId="3" fillId="0" borderId="21" xfId="0" applyNumberFormat="1" applyFont="1" applyBorder="1" applyAlignment="1">
      <alignment horizontal="center" vertical="center" wrapText="1" readingOrder="1"/>
    </xf>
    <xf numFmtId="14" fontId="3" fillId="2" borderId="10" xfId="0" applyNumberFormat="1" applyFont="1" applyFill="1" applyBorder="1" applyAlignment="1">
      <alignment horizontal="center" vertical="center"/>
    </xf>
    <xf numFmtId="14" fontId="3" fillId="2" borderId="17" xfId="0" applyNumberFormat="1" applyFont="1" applyFill="1" applyBorder="1" applyAlignment="1">
      <alignment horizontal="center" vertical="center"/>
    </xf>
    <xf numFmtId="49" fontId="3" fillId="0" borderId="22" xfId="0" applyNumberFormat="1" applyFont="1" applyBorder="1" applyAlignment="1">
      <alignment horizontal="center" vertical="center" wrapText="1"/>
    </xf>
    <xf numFmtId="0" fontId="0" fillId="0" borderId="12" xfId="0" applyBorder="1">
      <alignment vertical="top" wrapText="1"/>
    </xf>
    <xf numFmtId="49" fontId="43" fillId="0" borderId="3" xfId="0" applyNumberFormat="1" applyFont="1" applyBorder="1" applyAlignment="1">
      <alignment horizontal="left" vertical="center" wrapText="1"/>
    </xf>
    <xf numFmtId="165" fontId="9" fillId="0" borderId="14" xfId="0" applyNumberFormat="1" applyFont="1" applyBorder="1" applyAlignment="1">
      <alignment horizontal="center" vertical="center" wrapText="1"/>
    </xf>
    <xf numFmtId="49" fontId="3" fillId="0" borderId="3" xfId="0" quotePrefix="1" applyNumberFormat="1" applyFont="1" applyFill="1" applyBorder="1" applyAlignment="1">
      <alignment horizontal="left" vertical="center" wrapText="1" readingOrder="1"/>
    </xf>
    <xf numFmtId="0" fontId="0" fillId="8" borderId="8" xfId="0" applyFill="1" applyBorder="1">
      <alignment vertical="top" wrapText="1"/>
    </xf>
    <xf numFmtId="0" fontId="0" fillId="0" borderId="8" xfId="0" applyFill="1" applyBorder="1">
      <alignment vertical="top" wrapText="1"/>
    </xf>
    <xf numFmtId="0" fontId="0" fillId="0" borderId="7" xfId="0" applyFill="1" applyBorder="1">
      <alignment vertical="top" wrapText="1"/>
    </xf>
    <xf numFmtId="14" fontId="28" fillId="2" borderId="10" xfId="0" applyNumberFormat="1" applyFont="1" applyFill="1" applyBorder="1" applyAlignment="1">
      <alignment horizontal="center" vertical="center"/>
    </xf>
    <xf numFmtId="14" fontId="28" fillId="2" borderId="17" xfId="0" applyNumberFormat="1" applyFont="1" applyFill="1" applyBorder="1" applyAlignment="1">
      <alignment horizontal="center" vertical="center"/>
    </xf>
    <xf numFmtId="14" fontId="28" fillId="2" borderId="13" xfId="0" applyNumberFormat="1" applyFont="1" applyFill="1" applyBorder="1" applyAlignment="1">
      <alignment horizontal="center" vertical="center"/>
    </xf>
    <xf numFmtId="49" fontId="26" fillId="0" borderId="6" xfId="0" applyNumberFormat="1" applyFont="1" applyBorder="1" applyAlignment="1">
      <alignment horizontal="left" vertical="center" wrapText="1"/>
    </xf>
    <xf numFmtId="0" fontId="27" fillId="0" borderId="6" xfId="0" applyFont="1" applyBorder="1">
      <alignment vertical="top" wrapText="1"/>
    </xf>
    <xf numFmtId="165" fontId="30" fillId="0" borderId="3" xfId="0" applyNumberFormat="1" applyFont="1" applyBorder="1" applyAlignment="1">
      <alignment horizontal="left" vertical="center" wrapText="1" readingOrder="1"/>
    </xf>
    <xf numFmtId="0" fontId="55" fillId="0" borderId="3" xfId="0" applyFont="1" applyBorder="1">
      <alignment vertical="top" wrapText="1"/>
    </xf>
    <xf numFmtId="49" fontId="30" fillId="0" borderId="3" xfId="0" applyNumberFormat="1" applyFont="1" applyBorder="1" applyAlignment="1">
      <alignment horizontal="left" vertical="center" wrapText="1"/>
    </xf>
    <xf numFmtId="14" fontId="3" fillId="2" borderId="13" xfId="0" applyNumberFormat="1" applyFont="1" applyFill="1" applyBorder="1" applyAlignment="1">
      <alignment horizontal="center" vertical="center"/>
    </xf>
    <xf numFmtId="49" fontId="28" fillId="0" borderId="6" xfId="0" applyNumberFormat="1" applyFont="1" applyBorder="1" applyAlignment="1">
      <alignment horizontal="left" vertical="center" wrapText="1"/>
    </xf>
    <xf numFmtId="0" fontId="29" fillId="0" borderId="6" xfId="0" applyFont="1" applyBorder="1">
      <alignment vertical="top" wrapText="1"/>
    </xf>
    <xf numFmtId="0" fontId="29" fillId="0" borderId="12" xfId="0" applyFont="1" applyBorder="1">
      <alignment vertical="top" wrapText="1"/>
    </xf>
    <xf numFmtId="0" fontId="2" fillId="14" borderId="22" xfId="0" applyNumberFormat="1" applyFont="1" applyFill="1" applyBorder="1" applyAlignment="1">
      <alignment horizontal="center" vertical="center" wrapText="1"/>
    </xf>
    <xf numFmtId="0" fontId="2" fillId="14" borderId="1" xfId="0" applyNumberFormat="1" applyFont="1" applyFill="1" applyBorder="1" applyAlignment="1">
      <alignment horizontal="center" vertical="center" wrapText="1"/>
    </xf>
    <xf numFmtId="49" fontId="3" fillId="0" borderId="22" xfId="0" applyNumberFormat="1" applyFont="1" applyBorder="1" applyAlignment="1">
      <alignment vertical="center" wrapText="1"/>
    </xf>
    <xf numFmtId="49" fontId="3" fillId="0" borderId="1" xfId="0" applyNumberFormat="1" applyFont="1" applyBorder="1" applyAlignment="1">
      <alignment vertical="center" wrapText="1"/>
    </xf>
    <xf numFmtId="49" fontId="45" fillId="0" borderId="20" xfId="0" applyNumberFormat="1" applyFont="1" applyBorder="1" applyAlignment="1">
      <alignment horizontal="left" vertical="center" wrapText="1" readingOrder="1"/>
    </xf>
    <xf numFmtId="49" fontId="45" fillId="0" borderId="1" xfId="0" applyNumberFormat="1" applyFont="1" applyBorder="1" applyAlignment="1">
      <alignment horizontal="left" vertical="center" wrapText="1" readingOrder="1"/>
    </xf>
    <xf numFmtId="49" fontId="45" fillId="0" borderId="21" xfId="0" applyNumberFormat="1" applyFont="1" applyBorder="1" applyAlignment="1">
      <alignment horizontal="left" vertical="center" wrapText="1" readingOrder="1"/>
    </xf>
    <xf numFmtId="0" fontId="2" fillId="11" borderId="3" xfId="0" applyNumberFormat="1" applyFont="1" applyFill="1" applyBorder="1" applyAlignment="1">
      <alignment horizontal="center" vertical="center" wrapText="1"/>
    </xf>
    <xf numFmtId="0" fontId="0" fillId="11" borderId="3" xfId="0" applyFill="1" applyBorder="1">
      <alignment vertical="top" wrapText="1"/>
    </xf>
    <xf numFmtId="0" fontId="0" fillId="6" borderId="3" xfId="0" applyFill="1" applyBorder="1" applyAlignment="1">
      <alignment horizontal="left" vertical="top" wrapText="1"/>
    </xf>
    <xf numFmtId="0" fontId="25" fillId="0" borderId="3" xfId="0" applyFont="1" applyFill="1" applyBorder="1">
      <alignment vertical="top" wrapText="1"/>
    </xf>
    <xf numFmtId="0" fontId="0" fillId="0" borderId="2" xfId="0" applyBorder="1">
      <alignment vertical="top" wrapText="1"/>
    </xf>
    <xf numFmtId="49" fontId="50" fillId="19" borderId="3" xfId="0" applyNumberFormat="1" applyFont="1" applyFill="1" applyBorder="1" applyAlignment="1">
      <alignment horizontal="left" vertical="center" wrapText="1"/>
    </xf>
    <xf numFmtId="0" fontId="9" fillId="0" borderId="12"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25" fillId="0" borderId="8" xfId="0" applyFont="1" applyFill="1" applyBorder="1">
      <alignment vertical="top" wrapText="1"/>
    </xf>
    <xf numFmtId="14" fontId="28" fillId="8" borderId="10" xfId="0" applyNumberFormat="1" applyFont="1" applyFill="1" applyBorder="1" applyAlignment="1">
      <alignment horizontal="center" vertical="center"/>
    </xf>
    <xf numFmtId="14" fontId="28" fillId="8" borderId="17" xfId="0" applyNumberFormat="1" applyFont="1" applyFill="1" applyBorder="1" applyAlignment="1">
      <alignment horizontal="center" vertical="center"/>
    </xf>
    <xf numFmtId="14" fontId="28" fillId="8" borderId="13" xfId="0" applyNumberFormat="1" applyFont="1" applyFill="1" applyBorder="1" applyAlignment="1">
      <alignment horizontal="center" vertical="center"/>
    </xf>
    <xf numFmtId="49" fontId="50" fillId="18" borderId="3" xfId="0" applyNumberFormat="1" applyFont="1" applyFill="1" applyBorder="1" applyAlignment="1">
      <alignment horizontal="left" vertical="center" wrapText="1"/>
    </xf>
    <xf numFmtId="0" fontId="25" fillId="0" borderId="5" xfId="0" applyFont="1" applyBorder="1">
      <alignment vertical="top" wrapText="1"/>
    </xf>
    <xf numFmtId="0" fontId="25" fillId="0" borderId="6" xfId="0" applyFont="1" applyBorder="1">
      <alignment vertical="top" wrapText="1"/>
    </xf>
    <xf numFmtId="0" fontId="28" fillId="0" borderId="6" xfId="0" applyFont="1" applyFill="1" applyBorder="1" applyAlignment="1">
      <alignment horizontal="left" vertical="center" wrapText="1"/>
    </xf>
    <xf numFmtId="0" fontId="29" fillId="0" borderId="6" xfId="0" applyFont="1" applyFill="1" applyBorder="1">
      <alignment vertical="top" wrapText="1"/>
    </xf>
    <xf numFmtId="0" fontId="25" fillId="0" borderId="5" xfId="0" applyFont="1" applyFill="1" applyBorder="1">
      <alignment vertical="top" wrapText="1"/>
    </xf>
    <xf numFmtId="0" fontId="3" fillId="0" borderId="3" xfId="0" applyFont="1" applyBorder="1" applyAlignment="1">
      <alignment horizontal="left" vertical="center"/>
    </xf>
    <xf numFmtId="0" fontId="25" fillId="0" borderId="3" xfId="0" applyFont="1" applyBorder="1">
      <alignment vertical="top" wrapText="1"/>
    </xf>
    <xf numFmtId="0" fontId="2" fillId="0" borderId="1" xfId="0" applyNumberFormat="1" applyFont="1" applyFill="1" applyBorder="1" applyAlignment="1">
      <alignment horizontal="center" vertical="center" wrapText="1"/>
    </xf>
    <xf numFmtId="0" fontId="25" fillId="0" borderId="1" xfId="0" applyFont="1" applyFill="1" applyBorder="1">
      <alignment vertical="top" wrapText="1"/>
    </xf>
    <xf numFmtId="0" fontId="2" fillId="0" borderId="1" xfId="0"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3" fillId="0" borderId="5" xfId="0" applyFont="1" applyBorder="1" applyAlignment="1">
      <alignment horizontal="left" vertical="center" wrapText="1"/>
    </xf>
    <xf numFmtId="49" fontId="3" fillId="0" borderId="6" xfId="0" applyNumberFormat="1" applyFont="1" applyBorder="1" applyAlignment="1">
      <alignment horizontal="left" vertical="center" wrapText="1"/>
    </xf>
    <xf numFmtId="0" fontId="25" fillId="0" borderId="1" xfId="0" applyFont="1" applyBorder="1">
      <alignment vertical="top" wrapText="1"/>
    </xf>
    <xf numFmtId="0" fontId="25" fillId="0" borderId="2" xfId="0" applyFont="1" applyBorder="1">
      <alignment vertical="top" wrapText="1"/>
    </xf>
    <xf numFmtId="49" fontId="3" fillId="0" borderId="7" xfId="0" applyNumberFormat="1" applyFont="1" applyBorder="1" applyAlignment="1">
      <alignment horizontal="left" vertical="center" wrapText="1" readingOrder="1"/>
    </xf>
    <xf numFmtId="0" fontId="25" fillId="0" borderId="16" xfId="0" applyFont="1" applyBorder="1">
      <alignment vertical="top" wrapText="1"/>
    </xf>
    <xf numFmtId="0" fontId="25" fillId="0" borderId="9" xfId="0" applyFont="1" applyBorder="1">
      <alignment vertical="top" wrapText="1"/>
    </xf>
    <xf numFmtId="0" fontId="25" fillId="0" borderId="20" xfId="0" applyFont="1" applyBorder="1">
      <alignment vertical="top" wrapText="1"/>
    </xf>
    <xf numFmtId="0" fontId="25" fillId="0" borderId="4" xfId="0" applyFont="1" applyBorder="1">
      <alignment vertical="top" wrapText="1"/>
    </xf>
    <xf numFmtId="14" fontId="52" fillId="2" borderId="10" xfId="0" applyNumberFormat="1" applyFont="1" applyFill="1" applyBorder="1" applyAlignment="1">
      <alignment horizontal="center" vertical="center"/>
    </xf>
    <xf numFmtId="0" fontId="25" fillId="0" borderId="17" xfId="0" applyFont="1" applyBorder="1">
      <alignment vertical="top" wrapText="1"/>
    </xf>
    <xf numFmtId="0" fontId="25" fillId="0" borderId="13" xfId="0" applyFont="1" applyBorder="1">
      <alignment vertical="top" wrapText="1"/>
    </xf>
    <xf numFmtId="0" fontId="25" fillId="0" borderId="18" xfId="0" applyFont="1" applyBorder="1">
      <alignment vertical="top" wrapText="1"/>
    </xf>
    <xf numFmtId="0" fontId="25" fillId="0" borderId="14" xfId="0" applyFont="1" applyBorder="1">
      <alignment vertical="top" wrapText="1"/>
    </xf>
    <xf numFmtId="0" fontId="3" fillId="0" borderId="12" xfId="0" applyFont="1" applyBorder="1" applyAlignment="1">
      <alignment horizontal="left" vertical="center" wrapText="1"/>
    </xf>
    <xf numFmtId="0" fontId="25" fillId="0" borderId="19" xfId="0" applyFont="1" applyBorder="1">
      <alignment vertical="top" wrapText="1"/>
    </xf>
    <xf numFmtId="0" fontId="25" fillId="0" borderId="15" xfId="0" applyFont="1" applyBorder="1">
      <alignment vertical="top" wrapText="1"/>
    </xf>
    <xf numFmtId="165" fontId="3" fillId="0" borderId="22" xfId="0" applyNumberFormat="1" applyFont="1" applyFill="1" applyBorder="1" applyAlignment="1">
      <alignment horizontal="left" vertical="center" wrapText="1" readingOrder="1"/>
    </xf>
    <xf numFmtId="165" fontId="3" fillId="0" borderId="23" xfId="0" applyNumberFormat="1" applyFont="1" applyFill="1" applyBorder="1" applyAlignment="1">
      <alignment horizontal="left" vertical="center" wrapText="1" readingOrder="1"/>
    </xf>
    <xf numFmtId="0" fontId="3" fillId="0" borderId="3" xfId="0" applyFont="1" applyFill="1" applyBorder="1" applyAlignment="1">
      <alignment horizontal="left" vertical="center"/>
    </xf>
    <xf numFmtId="49" fontId="25" fillId="0" borderId="6" xfId="0" applyNumberFormat="1" applyFont="1" applyBorder="1">
      <alignment vertical="top" wrapText="1"/>
    </xf>
    <xf numFmtId="0" fontId="25" fillId="0" borderId="12" xfId="0" applyFont="1" applyBorder="1">
      <alignment vertical="top" wrapText="1"/>
    </xf>
    <xf numFmtId="49" fontId="3" fillId="0" borderId="12" xfId="0" applyNumberFormat="1" applyFont="1" applyBorder="1" applyAlignment="1">
      <alignment horizontal="left" vertical="center" wrapText="1"/>
    </xf>
    <xf numFmtId="0" fontId="25" fillId="0" borderId="11" xfId="0" applyFont="1" applyBorder="1">
      <alignment vertical="top" wrapText="1"/>
    </xf>
    <xf numFmtId="0" fontId="25" fillId="0" borderId="8" xfId="0" applyFont="1" applyBorder="1">
      <alignment vertical="top" wrapText="1"/>
    </xf>
    <xf numFmtId="0" fontId="25" fillId="0" borderId="7" xfId="0" applyFont="1" applyBorder="1">
      <alignment vertical="top" wrapText="1"/>
    </xf>
    <xf numFmtId="0" fontId="29" fillId="0" borderId="10" xfId="0" applyFont="1" applyBorder="1">
      <alignment vertical="top" wrapText="1"/>
    </xf>
    <xf numFmtId="49" fontId="50" fillId="9" borderId="3" xfId="0" applyNumberFormat="1" applyFont="1" applyFill="1" applyBorder="1" applyAlignment="1">
      <alignment horizontal="left" vertical="center" wrapText="1"/>
    </xf>
    <xf numFmtId="49" fontId="50" fillId="10" borderId="3" xfId="0" applyNumberFormat="1" applyFont="1" applyFill="1" applyBorder="1" applyAlignment="1">
      <alignment horizontal="left" vertical="center" wrapText="1"/>
    </xf>
    <xf numFmtId="49" fontId="50" fillId="8" borderId="3" xfId="0" applyNumberFormat="1" applyFont="1" applyFill="1" applyBorder="1" applyAlignment="1">
      <alignment horizontal="left" vertical="center" wrapText="1"/>
    </xf>
    <xf numFmtId="49" fontId="50" fillId="6" borderId="3" xfId="0" applyNumberFormat="1" applyFont="1" applyFill="1" applyBorder="1" applyAlignment="1">
      <alignment horizontal="left" vertical="center" wrapText="1"/>
    </xf>
    <xf numFmtId="49" fontId="50" fillId="12" borderId="3" xfId="0" applyNumberFormat="1" applyFont="1" applyFill="1" applyBorder="1" applyAlignment="1">
      <alignment horizontal="left" vertical="center" wrapText="1"/>
    </xf>
    <xf numFmtId="49" fontId="3" fillId="0" borderId="21" xfId="0" applyNumberFormat="1" applyFont="1" applyBorder="1" applyAlignment="1">
      <alignment horizontal="center" vertical="center" wrapText="1"/>
    </xf>
    <xf numFmtId="49" fontId="7" fillId="0" borderId="1" xfId="0" applyNumberFormat="1" applyFont="1" applyBorder="1" applyAlignment="1">
      <alignment horizontal="left" vertical="center" wrapText="1"/>
    </xf>
    <xf numFmtId="49" fontId="7" fillId="0" borderId="23" xfId="0" applyNumberFormat="1" applyFont="1" applyBorder="1" applyAlignment="1">
      <alignment horizontal="left" vertical="center" wrapText="1"/>
    </xf>
    <xf numFmtId="0" fontId="25" fillId="0" borderId="22" xfId="0" applyFont="1" applyBorder="1">
      <alignment vertical="top" wrapText="1"/>
    </xf>
    <xf numFmtId="0" fontId="25" fillId="0" borderId="10" xfId="0" applyFont="1" applyBorder="1">
      <alignment vertical="top" wrapText="1"/>
    </xf>
    <xf numFmtId="0" fontId="3" fillId="0" borderId="15" xfId="0" applyFont="1" applyBorder="1" applyAlignment="1">
      <alignment horizontal="left" vertical="center" wrapText="1"/>
    </xf>
    <xf numFmtId="165" fontId="3" fillId="0" borderId="22" xfId="0" applyNumberFormat="1" applyFont="1" applyBorder="1" applyAlignment="1">
      <alignment horizontal="center" vertical="center" wrapText="1" readingOrder="1"/>
    </xf>
    <xf numFmtId="165" fontId="3" fillId="0" borderId="23" xfId="0" applyNumberFormat="1" applyFont="1" applyBorder="1" applyAlignment="1">
      <alignment horizontal="center" vertical="center" wrapText="1" readingOrder="1"/>
    </xf>
    <xf numFmtId="0" fontId="2" fillId="0" borderId="22" xfId="0" applyNumberFormat="1"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49" fontId="28" fillId="0" borderId="22" xfId="0" applyNumberFormat="1" applyFont="1" applyFill="1" applyBorder="1" applyAlignment="1">
      <alignment horizontal="left" vertical="center" wrapText="1" readingOrder="1"/>
    </xf>
    <xf numFmtId="49" fontId="28" fillId="0" borderId="1" xfId="0" applyNumberFormat="1" applyFont="1" applyFill="1" applyBorder="1" applyAlignment="1">
      <alignment horizontal="left" vertical="center" wrapText="1" readingOrder="1"/>
    </xf>
    <xf numFmtId="0" fontId="0" fillId="0" borderId="3" xfId="0" applyFill="1" applyBorder="1" applyAlignment="1">
      <alignment horizontal="left" vertical="top" wrapText="1"/>
    </xf>
    <xf numFmtId="0" fontId="19" fillId="0" borderId="5" xfId="0" applyFont="1" applyBorder="1" applyAlignment="1">
      <alignment horizontal="left" vertical="center" wrapText="1"/>
    </xf>
    <xf numFmtId="165" fontId="19" fillId="0" borderId="5" xfId="0" applyNumberFormat="1" applyFont="1" applyBorder="1" applyAlignment="1">
      <alignment horizontal="left" vertical="center" wrapText="1"/>
    </xf>
    <xf numFmtId="49" fontId="10" fillId="0" borderId="6" xfId="0" applyNumberFormat="1" applyFont="1" applyBorder="1" applyAlignment="1">
      <alignment horizontal="left" vertical="center" wrapText="1"/>
    </xf>
    <xf numFmtId="49" fontId="10" fillId="0" borderId="8" xfId="0" applyNumberFormat="1" applyFont="1" applyBorder="1" applyAlignment="1">
      <alignment horizontal="left" vertical="center" wrapText="1"/>
    </xf>
    <xf numFmtId="0" fontId="17" fillId="0" borderId="8" xfId="0" applyFont="1" applyBorder="1" applyAlignment="1">
      <alignment horizontal="center" vertical="center" wrapText="1"/>
    </xf>
    <xf numFmtId="49" fontId="10" fillId="0" borderId="7" xfId="0" applyNumberFormat="1" applyFont="1" applyBorder="1" applyAlignment="1">
      <alignment horizontal="left" vertical="center" wrapText="1" readingOrder="1"/>
    </xf>
    <xf numFmtId="0" fontId="0" fillId="0" borderId="9" xfId="0" applyBorder="1">
      <alignment vertical="top" wrapText="1"/>
    </xf>
    <xf numFmtId="165" fontId="10" fillId="0" borderId="7" xfId="0" applyNumberFormat="1" applyFont="1" applyBorder="1" applyAlignment="1">
      <alignment horizontal="left" vertical="center" wrapText="1" readingOrder="1"/>
    </xf>
    <xf numFmtId="14" fontId="18" fillId="2" borderId="10" xfId="0" applyNumberFormat="1" applyFont="1" applyFill="1" applyBorder="1" applyAlignment="1">
      <alignment horizontal="center" vertical="center"/>
    </xf>
    <xf numFmtId="165" fontId="19" fillId="0" borderId="11" xfId="0" applyNumberFormat="1" applyFont="1" applyBorder="1" applyAlignment="1">
      <alignment horizontal="left" vertical="center" wrapText="1"/>
    </xf>
    <xf numFmtId="0" fontId="10" fillId="0" borderId="12" xfId="0" applyFont="1" applyBorder="1" applyAlignment="1">
      <alignment horizontal="left" vertical="center" wrapText="1"/>
    </xf>
    <xf numFmtId="0" fontId="0" fillId="0" borderId="15" xfId="0" applyBorder="1">
      <alignment vertical="top" wrapText="1"/>
    </xf>
    <xf numFmtId="49" fontId="10" fillId="0" borderId="3" xfId="0" applyNumberFormat="1" applyFont="1" applyBorder="1" applyAlignment="1">
      <alignment horizontal="left" vertical="center" wrapText="1" readingOrder="1"/>
    </xf>
    <xf numFmtId="0" fontId="17" fillId="0" borderId="3" xfId="0" applyFont="1" applyBorder="1" applyAlignment="1">
      <alignment horizontal="center" vertical="center" wrapText="1"/>
    </xf>
    <xf numFmtId="49" fontId="10" fillId="0" borderId="3" xfId="0" applyNumberFormat="1" applyFont="1" applyBorder="1" applyAlignment="1">
      <alignment horizontal="left" vertical="center" wrapText="1"/>
    </xf>
    <xf numFmtId="165" fontId="10" fillId="0" borderId="3" xfId="0" applyNumberFormat="1" applyFont="1" applyBorder="1" applyAlignment="1">
      <alignment horizontal="left" vertical="center" wrapText="1" readingOrder="1"/>
    </xf>
    <xf numFmtId="14" fontId="10" fillId="2" borderId="4" xfId="0" applyNumberFormat="1" applyFont="1" applyFill="1" applyBorder="1" applyAlignment="1">
      <alignment horizontal="center" vertical="center"/>
    </xf>
    <xf numFmtId="0" fontId="10" fillId="0" borderId="3" xfId="0" applyFont="1" applyBorder="1" applyAlignment="1">
      <alignment horizontal="left" vertical="center"/>
    </xf>
    <xf numFmtId="0" fontId="10" fillId="0" borderId="6" xfId="0" applyFont="1" applyBorder="1" applyAlignment="1">
      <alignment horizontal="left" vertical="center" wrapText="1"/>
    </xf>
    <xf numFmtId="49" fontId="7" fillId="4" borderId="3" xfId="0" applyNumberFormat="1" applyFont="1" applyFill="1" applyBorder="1" applyAlignment="1">
      <alignment horizontal="left" vertical="center" wrapText="1"/>
    </xf>
    <xf numFmtId="0" fontId="3" fillId="0" borderId="3" xfId="0" applyFont="1" applyBorder="1" applyAlignment="1">
      <alignment horizontal="right" vertical="center" wrapText="1" readingOrder="1"/>
    </xf>
    <xf numFmtId="0" fontId="0" fillId="0" borderId="7" xfId="0" applyBorder="1">
      <alignment vertical="top" wrapText="1"/>
    </xf>
    <xf numFmtId="49" fontId="23" fillId="0" borderId="6" xfId="0" applyNumberFormat="1" applyFont="1" applyBorder="1">
      <alignment vertical="top" wrapText="1"/>
    </xf>
    <xf numFmtId="49" fontId="10" fillId="0" borderId="12" xfId="0" applyNumberFormat="1" applyFont="1" applyBorder="1" applyAlignment="1">
      <alignment horizontal="left" vertical="center" wrapText="1"/>
    </xf>
    <xf numFmtId="0" fontId="2" fillId="0" borderId="8" xfId="0" applyNumberFormat="1" applyFont="1" applyBorder="1" applyAlignment="1">
      <alignment horizontal="center" vertical="center" wrapText="1"/>
    </xf>
    <xf numFmtId="0" fontId="0" fillId="0" borderId="22" xfId="0" applyBorder="1">
      <alignment vertical="top" wrapText="1"/>
    </xf>
    <xf numFmtId="14" fontId="20" fillId="2" borderId="4" xfId="0" applyNumberFormat="1" applyFont="1" applyFill="1" applyBorder="1" applyAlignment="1">
      <alignment horizontal="center" vertical="center"/>
    </xf>
    <xf numFmtId="49" fontId="3" fillId="2" borderId="4" xfId="0" applyNumberFormat="1" applyFont="1" applyFill="1" applyBorder="1" applyAlignment="1">
      <alignment horizontal="center" vertical="center"/>
    </xf>
    <xf numFmtId="49" fontId="3" fillId="2" borderId="10" xfId="0" applyNumberFormat="1" applyFont="1" applyFill="1" applyBorder="1" applyAlignment="1">
      <alignment horizontal="center" vertical="center"/>
    </xf>
    <xf numFmtId="49" fontId="3" fillId="0" borderId="21" xfId="0" applyNumberFormat="1" applyFont="1" applyBorder="1" applyAlignment="1">
      <alignment horizontal="left" vertical="center" wrapText="1" readingOrder="1"/>
    </xf>
    <xf numFmtId="165" fontId="3" fillId="0" borderId="21" xfId="0" applyNumberFormat="1" applyFont="1" applyBorder="1" applyAlignment="1">
      <alignment horizontal="left" vertical="center" wrapText="1" readingOrder="1"/>
    </xf>
    <xf numFmtId="0" fontId="2" fillId="0" borderId="1" xfId="0" applyNumberFormat="1" applyFont="1" applyBorder="1" applyAlignment="1">
      <alignment horizontal="center" vertical="center" wrapText="1"/>
    </xf>
    <xf numFmtId="49" fontId="7" fillId="0" borderId="8" xfId="0" applyNumberFormat="1" applyFont="1" applyBorder="1" applyAlignment="1">
      <alignment horizontal="left" vertical="center" wrapText="1"/>
    </xf>
  </cellXfs>
  <cellStyles count="2">
    <cellStyle name="Normale" xfId="0" builtinId="0"/>
    <cellStyle name="Valuta" xfId="1" builtinId="4"/>
  </cellStyles>
  <dxfs count="21">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
      <font>
        <color rgb="FF000000"/>
      </font>
      <fill>
        <patternFill patternType="solid">
          <fgColor indexed="12"/>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FF2C21"/>
      <rgbColor rgb="FFE0F2FF"/>
      <rgbColor rgb="FFD5D5D5"/>
      <rgbColor rgb="00000000"/>
      <rgbColor rgb="FFFEFC78"/>
      <rgbColor rgb="FFC5C5C5"/>
      <rgbColor rgb="FFBFBFBF"/>
      <rgbColor rgb="FFFEFEFE"/>
      <rgbColor rgb="FFFFE061"/>
      <rgbColor rgb="FFFF2600"/>
      <rgbColor rgb="FF7F7F7F"/>
      <rgbColor rgb="FFCE222B"/>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E2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303"/>
  <sheetViews>
    <sheetView showGridLines="0" tabSelected="1" zoomScale="110" zoomScaleNormal="110" workbookViewId="0">
      <pane ySplit="1" topLeftCell="A267" activePane="bottomLeft" state="frozen"/>
      <selection pane="bottomLeft" activeCell="L286" sqref="L286:L288"/>
    </sheetView>
  </sheetViews>
  <sheetFormatPr defaultColWidth="16.28515625" defaultRowHeight="18" customHeight="1"/>
  <cols>
    <col min="1" max="1" width="5.140625" style="1" customWidth="1"/>
    <col min="2" max="2" width="28.85546875" style="1" customWidth="1"/>
    <col min="3" max="3" width="31.28515625" style="1" customWidth="1"/>
    <col min="4" max="4" width="28.28515625" style="1" customWidth="1"/>
    <col min="5" max="5" width="22" style="1" customWidth="1"/>
    <col min="6" max="6" width="32" style="1" customWidth="1"/>
    <col min="7" max="7" width="19.28515625" style="293" customWidth="1"/>
    <col min="8" max="8" width="45.85546875" style="1" customWidth="1"/>
    <col min="9" max="9" width="30.28515625" style="1" customWidth="1"/>
    <col min="10" max="10" width="26.28515625" style="1" customWidth="1"/>
    <col min="11" max="11" width="28.85546875" style="1" customWidth="1"/>
    <col min="12" max="12" width="21.7109375" style="1" customWidth="1"/>
    <col min="13" max="15" width="18.7109375" style="1" customWidth="1"/>
    <col min="16" max="16" width="17.85546875" style="1" customWidth="1"/>
    <col min="17" max="17" width="17.28515625" style="1" customWidth="1"/>
    <col min="18" max="18" width="19" style="1" customWidth="1"/>
    <col min="19" max="20" width="18.85546875" style="1" customWidth="1"/>
    <col min="21" max="21" width="70.140625" style="1" customWidth="1"/>
    <col min="22" max="22" width="1.28515625" style="1" customWidth="1"/>
    <col min="23" max="23" width="16.28515625" style="1" customWidth="1"/>
    <col min="24" max="16384" width="16.28515625" style="1"/>
  </cols>
  <sheetData>
    <row r="1" spans="1:22" s="222" customFormat="1" ht="32.1" customHeight="1">
      <c r="A1" s="216" t="s">
        <v>0</v>
      </c>
      <c r="B1" s="217" t="s">
        <v>1</v>
      </c>
      <c r="C1" s="217" t="s">
        <v>2</v>
      </c>
      <c r="D1" s="217" t="s">
        <v>3</v>
      </c>
      <c r="E1" s="217" t="s">
        <v>4</v>
      </c>
      <c r="F1" s="217" t="s">
        <v>5</v>
      </c>
      <c r="G1" s="287" t="s">
        <v>547</v>
      </c>
      <c r="H1" s="217" t="s">
        <v>6</v>
      </c>
      <c r="I1" s="217" t="s">
        <v>7</v>
      </c>
      <c r="J1" s="217" t="s">
        <v>8</v>
      </c>
      <c r="K1" s="217" t="s">
        <v>9</v>
      </c>
      <c r="L1" s="219" t="s">
        <v>10</v>
      </c>
      <c r="M1" s="219" t="s">
        <v>11</v>
      </c>
      <c r="N1" s="220" t="s">
        <v>12</v>
      </c>
      <c r="O1" s="221">
        <v>45017</v>
      </c>
      <c r="P1" s="221">
        <v>45047</v>
      </c>
      <c r="Q1" s="221">
        <v>45078</v>
      </c>
      <c r="R1" s="221">
        <v>45108</v>
      </c>
      <c r="S1" s="221">
        <v>45139</v>
      </c>
      <c r="T1" s="221">
        <v>45170</v>
      </c>
      <c r="U1" s="220" t="s">
        <v>13</v>
      </c>
      <c r="V1" s="218"/>
    </row>
    <row r="2" spans="1:22" ht="19.7" customHeight="1">
      <c r="A2" s="8"/>
      <c r="B2" s="9"/>
      <c r="C2" s="9"/>
      <c r="D2" s="9"/>
      <c r="E2" s="9"/>
      <c r="F2" s="9"/>
      <c r="G2" s="9"/>
      <c r="H2" s="9"/>
      <c r="I2" s="9"/>
      <c r="J2" s="9"/>
      <c r="K2" s="9"/>
      <c r="L2" s="11"/>
      <c r="M2" s="12"/>
      <c r="N2" s="12"/>
      <c r="O2" s="12"/>
      <c r="P2" s="12"/>
      <c r="Q2" s="12"/>
      <c r="R2" s="12"/>
      <c r="S2" s="12"/>
      <c r="T2" s="12"/>
      <c r="U2" s="13"/>
      <c r="V2" s="11"/>
    </row>
    <row r="3" spans="1:22" ht="23.25" customHeight="1">
      <c r="A3" s="598"/>
      <c r="B3" s="542" t="s">
        <v>14</v>
      </c>
      <c r="C3" s="571" t="s">
        <v>15</v>
      </c>
      <c r="D3" s="571" t="s">
        <v>16</v>
      </c>
      <c r="E3" s="571" t="s">
        <v>17</v>
      </c>
      <c r="F3" s="563" t="s">
        <v>18</v>
      </c>
      <c r="G3" s="500" t="s">
        <v>41</v>
      </c>
      <c r="H3" s="308" t="s">
        <v>19</v>
      </c>
      <c r="I3" s="309">
        <v>600000</v>
      </c>
      <c r="J3" s="564">
        <v>1391.84</v>
      </c>
      <c r="K3" s="566" t="s">
        <v>517</v>
      </c>
      <c r="L3" s="567">
        <v>45451</v>
      </c>
      <c r="M3" s="544"/>
      <c r="N3" s="544"/>
      <c r="O3" s="544"/>
      <c r="P3" s="544"/>
      <c r="Q3" s="548">
        <v>1391.84</v>
      </c>
      <c r="R3" s="544"/>
      <c r="S3" s="544"/>
      <c r="T3" s="544"/>
      <c r="U3" s="546"/>
      <c r="V3" s="22"/>
    </row>
    <row r="4" spans="1:22" ht="23.25" customHeight="1">
      <c r="A4" s="599"/>
      <c r="B4" s="543"/>
      <c r="C4" s="543"/>
      <c r="D4" s="543"/>
      <c r="E4" s="543"/>
      <c r="F4" s="543"/>
      <c r="G4" s="283"/>
      <c r="H4" s="308" t="s">
        <v>21</v>
      </c>
      <c r="I4" s="309">
        <v>100000</v>
      </c>
      <c r="J4" s="565"/>
      <c r="K4" s="565"/>
      <c r="L4" s="568"/>
      <c r="M4" s="545"/>
      <c r="N4" s="545"/>
      <c r="O4" s="545"/>
      <c r="P4" s="545"/>
      <c r="Q4" s="545"/>
      <c r="R4" s="545"/>
      <c r="S4" s="545"/>
      <c r="T4" s="545"/>
      <c r="U4" s="547"/>
      <c r="V4" s="22"/>
    </row>
    <row r="5" spans="1:22" ht="23.25" customHeight="1">
      <c r="A5" s="599"/>
      <c r="B5" s="543"/>
      <c r="C5" s="543"/>
      <c r="D5" s="543"/>
      <c r="E5" s="543"/>
      <c r="F5" s="543"/>
      <c r="G5" s="283"/>
      <c r="H5" s="308" t="s">
        <v>22</v>
      </c>
      <c r="I5" s="309">
        <v>500000</v>
      </c>
      <c r="J5" s="565"/>
      <c r="K5" s="565"/>
      <c r="L5" s="568"/>
      <c r="M5" s="545"/>
      <c r="N5" s="545"/>
      <c r="O5" s="545"/>
      <c r="P5" s="545"/>
      <c r="Q5" s="545"/>
      <c r="R5" s="545"/>
      <c r="S5" s="545"/>
      <c r="T5" s="545"/>
      <c r="U5" s="547"/>
      <c r="V5" s="22"/>
    </row>
    <row r="6" spans="1:22" ht="23.25" customHeight="1">
      <c r="A6" s="599"/>
      <c r="B6" s="543"/>
      <c r="C6" s="543"/>
      <c r="D6" s="543"/>
      <c r="E6" s="543"/>
      <c r="F6" s="543"/>
      <c r="G6" s="283"/>
      <c r="H6" s="308" t="s">
        <v>23</v>
      </c>
      <c r="I6" s="309">
        <v>20000</v>
      </c>
      <c r="J6" s="565"/>
      <c r="K6" s="565"/>
      <c r="L6" s="568"/>
      <c r="M6" s="545"/>
      <c r="N6" s="545"/>
      <c r="O6" s="545"/>
      <c r="P6" s="545"/>
      <c r="Q6" s="545"/>
      <c r="R6" s="545"/>
      <c r="S6" s="545"/>
      <c r="T6" s="545"/>
      <c r="U6" s="547"/>
      <c r="V6" s="22"/>
    </row>
    <row r="7" spans="1:22" ht="23.25" customHeight="1">
      <c r="A7" s="599"/>
      <c r="B7" s="543"/>
      <c r="C7" s="543"/>
      <c r="D7" s="543"/>
      <c r="E7" s="543"/>
      <c r="F7" s="543"/>
      <c r="G7" s="283"/>
      <c r="H7" s="308" t="s">
        <v>24</v>
      </c>
      <c r="I7" s="309">
        <v>3000</v>
      </c>
      <c r="J7" s="565"/>
      <c r="K7" s="565"/>
      <c r="L7" s="568"/>
      <c r="M7" s="545"/>
      <c r="N7" s="545"/>
      <c r="O7" s="545"/>
      <c r="P7" s="545"/>
      <c r="Q7" s="545"/>
      <c r="R7" s="545"/>
      <c r="S7" s="545"/>
      <c r="T7" s="545"/>
      <c r="U7" s="547"/>
      <c r="V7" s="22"/>
    </row>
    <row r="8" spans="1:22" ht="23.25" customHeight="1">
      <c r="A8" s="599"/>
      <c r="B8" s="543"/>
      <c r="C8" s="543"/>
      <c r="D8" s="543"/>
      <c r="E8" s="543"/>
      <c r="F8" s="543"/>
      <c r="G8" s="283"/>
      <c r="H8" s="311" t="s">
        <v>25</v>
      </c>
      <c r="I8" s="314">
        <v>5000</v>
      </c>
      <c r="J8" s="565"/>
      <c r="K8" s="565"/>
      <c r="L8" s="568"/>
      <c r="M8" s="545"/>
      <c r="N8" s="545"/>
      <c r="O8" s="545"/>
      <c r="P8" s="545"/>
      <c r="Q8" s="545"/>
      <c r="R8" s="545"/>
      <c r="S8" s="545"/>
      <c r="T8" s="545"/>
      <c r="U8" s="547"/>
      <c r="V8" s="22"/>
    </row>
    <row r="9" spans="1:22" ht="38.25" customHeight="1">
      <c r="A9" s="598"/>
      <c r="B9" s="542" t="s">
        <v>14</v>
      </c>
      <c r="C9" s="571" t="s">
        <v>15</v>
      </c>
      <c r="D9" s="571" t="s">
        <v>16</v>
      </c>
      <c r="E9" s="571" t="s">
        <v>17</v>
      </c>
      <c r="F9" s="563" t="s">
        <v>26</v>
      </c>
      <c r="G9" s="563" t="s">
        <v>545</v>
      </c>
      <c r="H9" s="308" t="s">
        <v>27</v>
      </c>
      <c r="I9" s="309">
        <v>500000</v>
      </c>
      <c r="J9" s="645">
        <v>1401.2</v>
      </c>
      <c r="K9" s="571" t="s">
        <v>634</v>
      </c>
      <c r="L9" s="605">
        <v>45657</v>
      </c>
      <c r="M9" s="544"/>
      <c r="N9" s="544"/>
      <c r="O9" s="544"/>
      <c r="P9" s="544"/>
      <c r="Q9" s="544"/>
      <c r="R9" s="544"/>
      <c r="S9" s="548"/>
      <c r="T9" s="548"/>
      <c r="U9" s="721" t="s">
        <v>460</v>
      </c>
      <c r="V9" s="22"/>
    </row>
    <row r="10" spans="1:22" ht="23.25" customHeight="1">
      <c r="A10" s="599"/>
      <c r="B10" s="543"/>
      <c r="C10" s="543"/>
      <c r="D10" s="543"/>
      <c r="E10" s="543"/>
      <c r="F10" s="543"/>
      <c r="G10" s="543"/>
      <c r="H10" s="308" t="s">
        <v>30</v>
      </c>
      <c r="I10" s="309">
        <v>10000</v>
      </c>
      <c r="J10" s="543"/>
      <c r="K10" s="543"/>
      <c r="L10" s="606"/>
      <c r="M10" s="545"/>
      <c r="N10" s="545"/>
      <c r="O10" s="545"/>
      <c r="P10" s="545"/>
      <c r="Q10" s="545"/>
      <c r="R10" s="545"/>
      <c r="S10" s="545"/>
      <c r="T10" s="545"/>
      <c r="U10" s="722"/>
      <c r="V10" s="22"/>
    </row>
    <row r="11" spans="1:22" ht="23.25" customHeight="1">
      <c r="A11" s="599"/>
      <c r="B11" s="543"/>
      <c r="C11" s="543"/>
      <c r="D11" s="543"/>
      <c r="E11" s="543"/>
      <c r="F11" s="543"/>
      <c r="G11" s="543"/>
      <c r="H11" s="308" t="s">
        <v>31</v>
      </c>
      <c r="I11" s="309">
        <v>100</v>
      </c>
      <c r="J11" s="543"/>
      <c r="K11" s="543"/>
      <c r="L11" s="606"/>
      <c r="M11" s="545"/>
      <c r="N11" s="545"/>
      <c r="O11" s="545"/>
      <c r="P11" s="545"/>
      <c r="Q11" s="545"/>
      <c r="R11" s="545"/>
      <c r="S11" s="545"/>
      <c r="T11" s="545"/>
      <c r="U11" s="722"/>
      <c r="V11" s="22"/>
    </row>
    <row r="12" spans="1:22" ht="23.25" customHeight="1">
      <c r="A12" s="599"/>
      <c r="B12" s="543"/>
      <c r="C12" s="543"/>
      <c r="D12" s="543"/>
      <c r="E12" s="543"/>
      <c r="F12" s="543"/>
      <c r="G12" s="543"/>
      <c r="H12" s="463" t="s">
        <v>32</v>
      </c>
      <c r="I12" s="314">
        <v>100</v>
      </c>
      <c r="J12" s="543"/>
      <c r="K12" s="543"/>
      <c r="L12" s="606"/>
      <c r="M12" s="545"/>
      <c r="N12" s="545"/>
      <c r="O12" s="545"/>
      <c r="P12" s="545"/>
      <c r="Q12" s="545"/>
      <c r="R12" s="545"/>
      <c r="S12" s="545"/>
      <c r="T12" s="545"/>
      <c r="U12" s="722"/>
      <c r="V12" s="22"/>
    </row>
    <row r="13" spans="1:22" ht="23.25" customHeight="1">
      <c r="A13" s="598"/>
      <c r="B13" s="542" t="s">
        <v>14</v>
      </c>
      <c r="C13" s="571" t="s">
        <v>15</v>
      </c>
      <c r="D13" s="571" t="s">
        <v>664</v>
      </c>
      <c r="E13" s="571"/>
      <c r="F13" s="563" t="s">
        <v>665</v>
      </c>
      <c r="G13" s="500" t="s">
        <v>41</v>
      </c>
      <c r="H13" s="308"/>
      <c r="I13" s="309"/>
      <c r="J13" s="564">
        <v>2374.08</v>
      </c>
      <c r="K13" s="566"/>
      <c r="L13" s="567"/>
      <c r="M13" s="544"/>
      <c r="N13" s="544"/>
      <c r="O13" s="544"/>
      <c r="P13" s="544"/>
      <c r="Q13" s="548">
        <v>1391.84</v>
      </c>
      <c r="R13" s="544"/>
      <c r="S13" s="544"/>
      <c r="T13" s="544"/>
      <c r="U13" s="546"/>
      <c r="V13" s="22"/>
    </row>
    <row r="14" spans="1:22" ht="23.25" customHeight="1">
      <c r="A14" s="599"/>
      <c r="B14" s="543"/>
      <c r="C14" s="543"/>
      <c r="D14" s="543"/>
      <c r="E14" s="543"/>
      <c r="F14" s="543"/>
      <c r="G14" s="283"/>
      <c r="H14" s="308"/>
      <c r="I14" s="309"/>
      <c r="J14" s="565"/>
      <c r="K14" s="565"/>
      <c r="L14" s="568"/>
      <c r="M14" s="545"/>
      <c r="N14" s="545"/>
      <c r="O14" s="545"/>
      <c r="P14" s="545"/>
      <c r="Q14" s="545"/>
      <c r="R14" s="545"/>
      <c r="S14" s="545"/>
      <c r="T14" s="545"/>
      <c r="U14" s="547"/>
      <c r="V14" s="22"/>
    </row>
    <row r="15" spans="1:22" ht="23.25" customHeight="1">
      <c r="A15" s="599"/>
      <c r="B15" s="543"/>
      <c r="C15" s="543"/>
      <c r="D15" s="543"/>
      <c r="E15" s="543"/>
      <c r="F15" s="543"/>
      <c r="G15" s="283"/>
      <c r="H15" s="308"/>
      <c r="I15" s="309"/>
      <c r="J15" s="565"/>
      <c r="K15" s="565"/>
      <c r="L15" s="568"/>
      <c r="M15" s="545"/>
      <c r="N15" s="545"/>
      <c r="O15" s="545"/>
      <c r="P15" s="545"/>
      <c r="Q15" s="545"/>
      <c r="R15" s="545"/>
      <c r="S15" s="545"/>
      <c r="T15" s="545"/>
      <c r="U15" s="547"/>
      <c r="V15" s="22"/>
    </row>
    <row r="16" spans="1:22" ht="23.25" customHeight="1">
      <c r="A16" s="599"/>
      <c r="B16" s="543"/>
      <c r="C16" s="543"/>
      <c r="D16" s="543"/>
      <c r="E16" s="543"/>
      <c r="F16" s="543"/>
      <c r="G16" s="283"/>
      <c r="H16" s="308"/>
      <c r="I16" s="309"/>
      <c r="J16" s="565"/>
      <c r="K16" s="565"/>
      <c r="L16" s="568"/>
      <c r="M16" s="545"/>
      <c r="N16" s="545"/>
      <c r="O16" s="545"/>
      <c r="P16" s="545"/>
      <c r="Q16" s="545"/>
      <c r="R16" s="545"/>
      <c r="S16" s="545"/>
      <c r="T16" s="545"/>
      <c r="U16" s="547"/>
      <c r="V16" s="22"/>
    </row>
    <row r="17" spans="1:22" ht="23.25" customHeight="1">
      <c r="A17" s="599"/>
      <c r="B17" s="543"/>
      <c r="C17" s="543"/>
      <c r="D17" s="543"/>
      <c r="E17" s="543"/>
      <c r="F17" s="543"/>
      <c r="G17" s="283"/>
      <c r="H17" s="308"/>
      <c r="I17" s="309"/>
      <c r="J17" s="565"/>
      <c r="K17" s="565"/>
      <c r="L17" s="568"/>
      <c r="M17" s="545"/>
      <c r="N17" s="545"/>
      <c r="O17" s="545"/>
      <c r="P17" s="545"/>
      <c r="Q17" s="545"/>
      <c r="R17" s="545"/>
      <c r="S17" s="545"/>
      <c r="T17" s="545"/>
      <c r="U17" s="547"/>
      <c r="V17" s="22"/>
    </row>
    <row r="18" spans="1:22" ht="23.25" customHeight="1">
      <c r="A18" s="599"/>
      <c r="B18" s="543"/>
      <c r="C18" s="543"/>
      <c r="D18" s="543"/>
      <c r="E18" s="543"/>
      <c r="F18" s="543"/>
      <c r="G18" s="283"/>
      <c r="H18" s="311"/>
      <c r="I18" s="314"/>
      <c r="J18" s="565"/>
      <c r="K18" s="565"/>
      <c r="L18" s="568"/>
      <c r="M18" s="545"/>
      <c r="N18" s="545"/>
      <c r="O18" s="545"/>
      <c r="P18" s="545"/>
      <c r="Q18" s="545"/>
      <c r="R18" s="545"/>
      <c r="S18" s="545"/>
      <c r="T18" s="545"/>
      <c r="U18" s="547"/>
      <c r="V18" s="22"/>
    </row>
    <row r="19" spans="1:22" ht="53.25" customHeight="1">
      <c r="A19" s="598"/>
      <c r="B19" s="542" t="s">
        <v>33</v>
      </c>
      <c r="C19" s="571" t="s">
        <v>482</v>
      </c>
      <c r="D19" s="571" t="s">
        <v>16</v>
      </c>
      <c r="E19" s="571" t="s">
        <v>17</v>
      </c>
      <c r="F19" s="563" t="s">
        <v>34</v>
      </c>
      <c r="G19" s="440"/>
      <c r="H19" s="308" t="s">
        <v>35</v>
      </c>
      <c r="I19" s="309">
        <v>5000000</v>
      </c>
      <c r="J19" s="563" t="s">
        <v>528</v>
      </c>
      <c r="K19" s="571" t="s">
        <v>630</v>
      </c>
      <c r="L19" s="567">
        <v>45410</v>
      </c>
      <c r="M19" s="544"/>
      <c r="N19" s="544"/>
      <c r="O19" s="549"/>
      <c r="P19" s="552"/>
      <c r="Q19" s="549"/>
      <c r="R19" s="552"/>
      <c r="S19" s="552"/>
      <c r="T19" s="552"/>
      <c r="U19" s="553" t="s">
        <v>462</v>
      </c>
      <c r="V19" s="22"/>
    </row>
    <row r="20" spans="1:22" ht="38.25" customHeight="1">
      <c r="A20" s="599"/>
      <c r="B20" s="543"/>
      <c r="C20" s="543"/>
      <c r="D20" s="543"/>
      <c r="E20" s="543"/>
      <c r="F20" s="543"/>
      <c r="G20" s="283"/>
      <c r="H20" s="308" t="s">
        <v>38</v>
      </c>
      <c r="I20" s="309">
        <v>5000000</v>
      </c>
      <c r="J20" s="543"/>
      <c r="K20" s="543"/>
      <c r="L20" s="568"/>
      <c r="M20" s="545"/>
      <c r="N20" s="545"/>
      <c r="O20" s="550"/>
      <c r="P20" s="550"/>
      <c r="Q20" s="550"/>
      <c r="R20" s="550"/>
      <c r="S20" s="550"/>
      <c r="T20" s="550"/>
      <c r="U20" s="554"/>
      <c r="V20" s="22"/>
    </row>
    <row r="21" spans="1:22" ht="38.25" customHeight="1">
      <c r="A21" s="715"/>
      <c r="B21" s="716"/>
      <c r="C21" s="716"/>
      <c r="D21" s="716"/>
      <c r="E21" s="716"/>
      <c r="F21" s="717"/>
      <c r="G21" s="283"/>
      <c r="H21" s="308" t="s">
        <v>39</v>
      </c>
      <c r="I21" s="309">
        <v>1500000</v>
      </c>
      <c r="J21" s="717"/>
      <c r="K21" s="716"/>
      <c r="L21" s="568"/>
      <c r="M21" s="556"/>
      <c r="N21" s="556"/>
      <c r="O21" s="551"/>
      <c r="P21" s="551"/>
      <c r="Q21" s="551"/>
      <c r="R21" s="551"/>
      <c r="S21" s="551"/>
      <c r="T21" s="551"/>
      <c r="U21" s="555"/>
      <c r="V21" s="27"/>
    </row>
    <row r="22" spans="1:22" ht="23.25" customHeight="1">
      <c r="A22" s="28"/>
      <c r="B22" s="29" t="s">
        <v>40</v>
      </c>
      <c r="C22" s="30"/>
      <c r="D22" s="30"/>
      <c r="E22" s="30"/>
      <c r="F22" s="31" t="s">
        <v>41</v>
      </c>
      <c r="G22" s="288"/>
      <c r="H22" s="315" t="s">
        <v>41</v>
      </c>
      <c r="I22" s="315" t="s">
        <v>41</v>
      </c>
      <c r="J22" s="31" t="s">
        <v>41</v>
      </c>
      <c r="K22" s="29"/>
      <c r="L22" s="34"/>
      <c r="M22" s="35">
        <f t="shared" ref="M22:T22" si="0">SUM(M3:M21)</f>
        <v>0</v>
      </c>
      <c r="N22" s="35">
        <f t="shared" si="0"/>
        <v>0</v>
      </c>
      <c r="O22" s="35">
        <f t="shared" si="0"/>
        <v>0</v>
      </c>
      <c r="P22" s="35">
        <f t="shared" si="0"/>
        <v>0</v>
      </c>
      <c r="Q22" s="35">
        <f t="shared" si="0"/>
        <v>2783.68</v>
      </c>
      <c r="R22" s="35">
        <f t="shared" si="0"/>
        <v>0</v>
      </c>
      <c r="S22" s="35">
        <f t="shared" si="0"/>
        <v>0</v>
      </c>
      <c r="T22" s="35">
        <f t="shared" si="0"/>
        <v>0</v>
      </c>
      <c r="U22" s="36"/>
      <c r="V22" s="33"/>
    </row>
    <row r="23" spans="1:22" ht="45" customHeight="1">
      <c r="A23" s="598"/>
      <c r="B23" s="542" t="s">
        <v>42</v>
      </c>
      <c r="C23" s="571" t="s">
        <v>15</v>
      </c>
      <c r="D23" s="571" t="s">
        <v>16</v>
      </c>
      <c r="E23" s="571" t="s">
        <v>17</v>
      </c>
      <c r="F23" s="563" t="s">
        <v>43</v>
      </c>
      <c r="G23" s="561" t="s">
        <v>533</v>
      </c>
      <c r="H23" s="308" t="s">
        <v>554</v>
      </c>
      <c r="I23" s="309">
        <v>12000000</v>
      </c>
      <c r="J23" s="564">
        <v>1590</v>
      </c>
      <c r="K23" s="566" t="s">
        <v>516</v>
      </c>
      <c r="L23" s="567">
        <v>45473</v>
      </c>
      <c r="M23" s="544"/>
      <c r="N23" s="544"/>
      <c r="O23" s="544"/>
      <c r="P23" s="544"/>
      <c r="Q23" s="548">
        <v>1670</v>
      </c>
      <c r="R23" s="544"/>
      <c r="S23" s="544"/>
      <c r="T23" s="544"/>
      <c r="U23" s="546"/>
      <c r="V23" s="22"/>
    </row>
    <row r="24" spans="1:22" ht="23.25" customHeight="1">
      <c r="A24" s="599"/>
      <c r="B24" s="543"/>
      <c r="C24" s="543"/>
      <c r="D24" s="543"/>
      <c r="E24" s="543"/>
      <c r="F24" s="543"/>
      <c r="G24" s="562"/>
      <c r="H24" s="308" t="s">
        <v>46</v>
      </c>
      <c r="I24" s="309">
        <v>10000</v>
      </c>
      <c r="J24" s="565"/>
      <c r="K24" s="565"/>
      <c r="L24" s="568"/>
      <c r="M24" s="545"/>
      <c r="N24" s="545"/>
      <c r="O24" s="545"/>
      <c r="P24" s="545"/>
      <c r="Q24" s="545"/>
      <c r="R24" s="545"/>
      <c r="S24" s="545"/>
      <c r="T24" s="545"/>
      <c r="U24" s="547"/>
      <c r="V24" s="22"/>
    </row>
    <row r="25" spans="1:22" ht="23.25" customHeight="1">
      <c r="A25" s="599"/>
      <c r="B25" s="543"/>
      <c r="C25" s="543"/>
      <c r="D25" s="543"/>
      <c r="E25" s="543"/>
      <c r="F25" s="543"/>
      <c r="G25" s="562"/>
      <c r="H25" s="308" t="s">
        <v>47</v>
      </c>
      <c r="I25" s="309">
        <v>2000000</v>
      </c>
      <c r="J25" s="565"/>
      <c r="K25" s="565"/>
      <c r="L25" s="568"/>
      <c r="M25" s="545"/>
      <c r="N25" s="545"/>
      <c r="O25" s="545"/>
      <c r="P25" s="545"/>
      <c r="Q25" s="545"/>
      <c r="R25" s="545"/>
      <c r="S25" s="545"/>
      <c r="T25" s="545"/>
      <c r="U25" s="547"/>
      <c r="V25" s="22"/>
    </row>
    <row r="26" spans="1:22" ht="23.25" customHeight="1">
      <c r="A26" s="599"/>
      <c r="B26" s="543"/>
      <c r="C26" s="543"/>
      <c r="D26" s="543"/>
      <c r="E26" s="543"/>
      <c r="F26" s="543"/>
      <c r="G26" s="562"/>
      <c r="H26" s="308" t="s">
        <v>48</v>
      </c>
      <c r="I26" s="309">
        <v>16200</v>
      </c>
      <c r="J26" s="565"/>
      <c r="K26" s="565"/>
      <c r="L26" s="568"/>
      <c r="M26" s="545"/>
      <c r="N26" s="545"/>
      <c r="O26" s="545"/>
      <c r="P26" s="545"/>
      <c r="Q26" s="545"/>
      <c r="R26" s="545"/>
      <c r="S26" s="545"/>
      <c r="T26" s="545"/>
      <c r="U26" s="547"/>
      <c r="V26" s="22"/>
    </row>
    <row r="27" spans="1:22" ht="23.25" customHeight="1">
      <c r="A27" s="599"/>
      <c r="B27" s="543"/>
      <c r="C27" s="543"/>
      <c r="D27" s="543"/>
      <c r="E27" s="543"/>
      <c r="F27" s="543"/>
      <c r="G27" s="562"/>
      <c r="H27" s="308" t="s">
        <v>49</v>
      </c>
      <c r="I27" s="309">
        <v>16200</v>
      </c>
      <c r="J27" s="565"/>
      <c r="K27" s="565"/>
      <c r="L27" s="568"/>
      <c r="M27" s="545"/>
      <c r="N27" s="545"/>
      <c r="O27" s="545"/>
      <c r="P27" s="545"/>
      <c r="Q27" s="545"/>
      <c r="R27" s="545"/>
      <c r="S27" s="545"/>
      <c r="T27" s="545"/>
      <c r="U27" s="547"/>
      <c r="V27" s="22"/>
    </row>
    <row r="28" spans="1:22" ht="23.25" customHeight="1">
      <c r="A28" s="599"/>
      <c r="B28" s="543"/>
      <c r="C28" s="543"/>
      <c r="D28" s="543"/>
      <c r="E28" s="543"/>
      <c r="F28" s="543"/>
      <c r="G28" s="562"/>
      <c r="H28" s="308" t="s">
        <v>50</v>
      </c>
      <c r="I28" s="309">
        <v>16200</v>
      </c>
      <c r="J28" s="565"/>
      <c r="K28" s="565"/>
      <c r="L28" s="568"/>
      <c r="M28" s="545"/>
      <c r="N28" s="545"/>
      <c r="O28" s="545"/>
      <c r="P28" s="545"/>
      <c r="Q28" s="545"/>
      <c r="R28" s="545"/>
      <c r="S28" s="545"/>
      <c r="T28" s="545"/>
      <c r="U28" s="547"/>
      <c r="V28" s="22"/>
    </row>
    <row r="29" spans="1:22" ht="23.25" customHeight="1">
      <c r="A29" s="599"/>
      <c r="B29" s="543"/>
      <c r="C29" s="543"/>
      <c r="D29" s="543"/>
      <c r="E29" s="543"/>
      <c r="F29" s="543"/>
      <c r="G29" s="562"/>
      <c r="H29" s="308" t="s">
        <v>51</v>
      </c>
      <c r="I29" s="309">
        <v>16200</v>
      </c>
      <c r="J29" s="565"/>
      <c r="K29" s="565"/>
      <c r="L29" s="568"/>
      <c r="M29" s="545"/>
      <c r="N29" s="545"/>
      <c r="O29" s="545"/>
      <c r="P29" s="545"/>
      <c r="Q29" s="545"/>
      <c r="R29" s="545"/>
      <c r="S29" s="545"/>
      <c r="T29" s="545"/>
      <c r="U29" s="547"/>
      <c r="V29" s="22"/>
    </row>
    <row r="30" spans="1:22" ht="23.25" customHeight="1">
      <c r="A30" s="599"/>
      <c r="B30" s="543"/>
      <c r="C30" s="543"/>
      <c r="D30" s="543"/>
      <c r="E30" s="543"/>
      <c r="F30" s="543"/>
      <c r="G30" s="562"/>
      <c r="H30" s="308" t="s">
        <v>52</v>
      </c>
      <c r="I30" s="309">
        <v>20000</v>
      </c>
      <c r="J30" s="565"/>
      <c r="K30" s="565"/>
      <c r="L30" s="568"/>
      <c r="M30" s="545"/>
      <c r="N30" s="545"/>
      <c r="O30" s="545"/>
      <c r="P30" s="545"/>
      <c r="Q30" s="545"/>
      <c r="R30" s="545"/>
      <c r="S30" s="545"/>
      <c r="T30" s="545"/>
      <c r="U30" s="547"/>
      <c r="V30" s="22"/>
    </row>
    <row r="31" spans="1:22" ht="98.25" customHeight="1">
      <c r="A31" s="599"/>
      <c r="B31" s="543"/>
      <c r="C31" s="543"/>
      <c r="D31" s="543"/>
      <c r="E31" s="543"/>
      <c r="F31" s="543"/>
      <c r="G31" s="562"/>
      <c r="H31" s="308" t="s">
        <v>53</v>
      </c>
      <c r="I31" s="317" t="s">
        <v>54</v>
      </c>
      <c r="J31" s="565"/>
      <c r="K31" s="565"/>
      <c r="L31" s="568"/>
      <c r="M31" s="545"/>
      <c r="N31" s="545"/>
      <c r="O31" s="545"/>
      <c r="P31" s="545"/>
      <c r="Q31" s="545"/>
      <c r="R31" s="545"/>
      <c r="S31" s="545"/>
      <c r="T31" s="545"/>
      <c r="U31" s="547"/>
      <c r="V31" s="22"/>
    </row>
    <row r="32" spans="1:22" ht="23.25" customHeight="1">
      <c r="A32" s="599"/>
      <c r="B32" s="543"/>
      <c r="C32" s="543"/>
      <c r="D32" s="543"/>
      <c r="E32" s="543"/>
      <c r="F32" s="543"/>
      <c r="G32" s="608"/>
      <c r="H32" s="277" t="s">
        <v>55</v>
      </c>
      <c r="I32" s="316">
        <v>20000</v>
      </c>
      <c r="J32" s="565"/>
      <c r="K32" s="565"/>
      <c r="L32" s="568"/>
      <c r="M32" s="545"/>
      <c r="N32" s="545"/>
      <c r="O32" s="545"/>
      <c r="P32" s="545"/>
      <c r="Q32" s="545"/>
      <c r="R32" s="545"/>
      <c r="S32" s="545"/>
      <c r="T32" s="545"/>
      <c r="U32" s="547"/>
      <c r="V32" s="22"/>
    </row>
    <row r="33" spans="1:22" ht="53.25" customHeight="1">
      <c r="A33" s="223"/>
      <c r="B33" s="509" t="s">
        <v>42</v>
      </c>
      <c r="C33" s="272" t="s">
        <v>15</v>
      </c>
      <c r="D33" s="272" t="s">
        <v>530</v>
      </c>
      <c r="E33" s="272"/>
      <c r="F33" s="510" t="s">
        <v>531</v>
      </c>
      <c r="G33" s="511" t="s">
        <v>534</v>
      </c>
      <c r="H33" s="198" t="s">
        <v>532</v>
      </c>
      <c r="I33" s="508">
        <v>0</v>
      </c>
      <c r="J33" s="512" t="s">
        <v>60</v>
      </c>
      <c r="K33" s="272" t="s">
        <v>587</v>
      </c>
      <c r="L33" s="339">
        <v>45382</v>
      </c>
      <c r="M33" s="20"/>
      <c r="N33" s="20"/>
      <c r="O33" s="20"/>
      <c r="P33" s="20"/>
      <c r="Q33" s="20"/>
      <c r="R33" s="39" t="str">
        <f>J33</f>
        <v>Inclusa nel noleggio</v>
      </c>
      <c r="S33" s="20"/>
      <c r="T33" s="20"/>
      <c r="U33" s="21"/>
      <c r="V33" s="22"/>
    </row>
    <row r="34" spans="1:22" ht="53.25" customHeight="1">
      <c r="A34" s="223"/>
      <c r="B34" s="197" t="s">
        <v>42</v>
      </c>
      <c r="C34" s="202" t="s">
        <v>15</v>
      </c>
      <c r="D34" s="202" t="s">
        <v>56</v>
      </c>
      <c r="E34" s="202" t="s">
        <v>57</v>
      </c>
      <c r="F34" s="240" t="s">
        <v>512</v>
      </c>
      <c r="G34" s="286" t="s">
        <v>535</v>
      </c>
      <c r="H34" s="199" t="s">
        <v>523</v>
      </c>
      <c r="I34" s="200">
        <v>26000</v>
      </c>
      <c r="J34" s="235" t="s">
        <v>60</v>
      </c>
      <c r="K34" s="16" t="s">
        <v>522</v>
      </c>
      <c r="L34" s="196">
        <v>45476</v>
      </c>
      <c r="M34" s="20"/>
      <c r="N34" s="20"/>
      <c r="O34" s="20"/>
      <c r="P34" s="20"/>
      <c r="Q34" s="20"/>
      <c r="R34" s="39" t="str">
        <f>J34</f>
        <v>Inclusa nel noleggio</v>
      </c>
      <c r="S34" s="20"/>
      <c r="T34" s="20"/>
      <c r="U34" s="21"/>
      <c r="V34" s="22"/>
    </row>
    <row r="35" spans="1:22" ht="53.25" customHeight="1">
      <c r="A35" s="598"/>
      <c r="B35" s="542" t="s">
        <v>42</v>
      </c>
      <c r="C35" s="571" t="s">
        <v>15</v>
      </c>
      <c r="D35" s="571" t="s">
        <v>16</v>
      </c>
      <c r="E35" s="571" t="s">
        <v>17</v>
      </c>
      <c r="F35" s="563" t="s">
        <v>62</v>
      </c>
      <c r="G35" s="561" t="s">
        <v>536</v>
      </c>
      <c r="H35" s="275" t="s">
        <v>588</v>
      </c>
      <c r="I35" s="318">
        <v>12000000</v>
      </c>
      <c r="J35" s="564">
        <v>1880</v>
      </c>
      <c r="K35" s="566" t="s">
        <v>602</v>
      </c>
      <c r="L35" s="718">
        <v>45558</v>
      </c>
      <c r="M35" s="544"/>
      <c r="N35" s="544"/>
      <c r="O35" s="544"/>
      <c r="P35" s="548"/>
      <c r="Q35" s="544"/>
      <c r="R35" s="544"/>
      <c r="S35" s="544"/>
      <c r="T35" s="544"/>
      <c r="U35" s="546"/>
      <c r="V35" s="22"/>
    </row>
    <row r="36" spans="1:22" ht="23.25" customHeight="1">
      <c r="A36" s="599"/>
      <c r="B36" s="543"/>
      <c r="C36" s="543"/>
      <c r="D36" s="543"/>
      <c r="E36" s="543"/>
      <c r="F36" s="543"/>
      <c r="G36" s="562"/>
      <c r="H36" s="310" t="s">
        <v>46</v>
      </c>
      <c r="I36" s="313">
        <v>10000</v>
      </c>
      <c r="J36" s="565"/>
      <c r="K36" s="565"/>
      <c r="L36" s="719"/>
      <c r="M36" s="545"/>
      <c r="N36" s="545"/>
      <c r="O36" s="545"/>
      <c r="P36" s="545"/>
      <c r="Q36" s="545"/>
      <c r="R36" s="545"/>
      <c r="S36" s="545"/>
      <c r="T36" s="545"/>
      <c r="U36" s="547"/>
      <c r="V36" s="22"/>
    </row>
    <row r="37" spans="1:22" ht="23.25" customHeight="1">
      <c r="A37" s="599"/>
      <c r="B37" s="543"/>
      <c r="C37" s="543"/>
      <c r="D37" s="543"/>
      <c r="E37" s="543"/>
      <c r="F37" s="543"/>
      <c r="G37" s="562"/>
      <c r="H37" s="310" t="s">
        <v>47</v>
      </c>
      <c r="I37" s="313">
        <v>2000000</v>
      </c>
      <c r="J37" s="565"/>
      <c r="K37" s="565"/>
      <c r="L37" s="719"/>
      <c r="M37" s="545"/>
      <c r="N37" s="545"/>
      <c r="O37" s="545"/>
      <c r="P37" s="545"/>
      <c r="Q37" s="545"/>
      <c r="R37" s="545"/>
      <c r="S37" s="545"/>
      <c r="T37" s="545"/>
      <c r="U37" s="547"/>
      <c r="V37" s="22"/>
    </row>
    <row r="38" spans="1:22" ht="23.25" customHeight="1">
      <c r="A38" s="599"/>
      <c r="B38" s="543"/>
      <c r="C38" s="543"/>
      <c r="D38" s="543"/>
      <c r="E38" s="543"/>
      <c r="F38" s="543"/>
      <c r="G38" s="562"/>
      <c r="H38" s="310" t="s">
        <v>48</v>
      </c>
      <c r="I38" s="313">
        <v>25677.87</v>
      </c>
      <c r="J38" s="565"/>
      <c r="K38" s="565"/>
      <c r="L38" s="719"/>
      <c r="M38" s="545"/>
      <c r="N38" s="545"/>
      <c r="O38" s="545"/>
      <c r="P38" s="545"/>
      <c r="Q38" s="545"/>
      <c r="R38" s="545"/>
      <c r="S38" s="545"/>
      <c r="T38" s="545"/>
      <c r="U38" s="547"/>
      <c r="V38" s="22"/>
    </row>
    <row r="39" spans="1:22" ht="23.25" customHeight="1">
      <c r="A39" s="599"/>
      <c r="B39" s="543"/>
      <c r="C39" s="543"/>
      <c r="D39" s="543"/>
      <c r="E39" s="543"/>
      <c r="F39" s="543"/>
      <c r="G39" s="562"/>
      <c r="H39" s="310" t="s">
        <v>49</v>
      </c>
      <c r="I39" s="313">
        <v>25677.87</v>
      </c>
      <c r="J39" s="565"/>
      <c r="K39" s="565"/>
      <c r="L39" s="719"/>
      <c r="M39" s="545"/>
      <c r="N39" s="545"/>
      <c r="O39" s="545"/>
      <c r="P39" s="545"/>
      <c r="Q39" s="545"/>
      <c r="R39" s="545"/>
      <c r="S39" s="545"/>
      <c r="T39" s="545"/>
      <c r="U39" s="547"/>
      <c r="V39" s="22"/>
    </row>
    <row r="40" spans="1:22" ht="23.25" customHeight="1">
      <c r="A40" s="599"/>
      <c r="B40" s="543"/>
      <c r="C40" s="543"/>
      <c r="D40" s="543"/>
      <c r="E40" s="543"/>
      <c r="F40" s="543"/>
      <c r="G40" s="562"/>
      <c r="H40" s="310" t="s">
        <v>50</v>
      </c>
      <c r="I40" s="313">
        <v>25677.87</v>
      </c>
      <c r="J40" s="565"/>
      <c r="K40" s="565"/>
      <c r="L40" s="719"/>
      <c r="M40" s="545"/>
      <c r="N40" s="545"/>
      <c r="O40" s="545"/>
      <c r="P40" s="545"/>
      <c r="Q40" s="545"/>
      <c r="R40" s="545"/>
      <c r="S40" s="545"/>
      <c r="T40" s="545"/>
      <c r="U40" s="547"/>
      <c r="V40" s="22"/>
    </row>
    <row r="41" spans="1:22" ht="23.25" customHeight="1">
      <c r="A41" s="599"/>
      <c r="B41" s="543"/>
      <c r="C41" s="543"/>
      <c r="D41" s="543"/>
      <c r="E41" s="543"/>
      <c r="F41" s="543"/>
      <c r="G41" s="562"/>
      <c r="H41" s="310" t="s">
        <v>51</v>
      </c>
      <c r="I41" s="313">
        <v>25677.87</v>
      </c>
      <c r="J41" s="565"/>
      <c r="K41" s="565"/>
      <c r="L41" s="719"/>
      <c r="M41" s="545"/>
      <c r="N41" s="545"/>
      <c r="O41" s="545"/>
      <c r="P41" s="545"/>
      <c r="Q41" s="545"/>
      <c r="R41" s="545"/>
      <c r="S41" s="545"/>
      <c r="T41" s="545"/>
      <c r="U41" s="547"/>
      <c r="V41" s="22"/>
    </row>
    <row r="42" spans="1:22" ht="23.25" customHeight="1">
      <c r="A42" s="599"/>
      <c r="B42" s="543"/>
      <c r="C42" s="543"/>
      <c r="D42" s="543"/>
      <c r="E42" s="543"/>
      <c r="F42" s="543"/>
      <c r="G42" s="562"/>
      <c r="H42" s="310" t="s">
        <v>65</v>
      </c>
      <c r="I42" s="313">
        <v>25677.87</v>
      </c>
      <c r="J42" s="565"/>
      <c r="K42" s="565"/>
      <c r="L42" s="719"/>
      <c r="M42" s="545"/>
      <c r="N42" s="545"/>
      <c r="O42" s="545"/>
      <c r="P42" s="545"/>
      <c r="Q42" s="545"/>
      <c r="R42" s="545"/>
      <c r="S42" s="545"/>
      <c r="T42" s="545"/>
      <c r="U42" s="547"/>
      <c r="V42" s="22"/>
    </row>
    <row r="43" spans="1:22" ht="98.25" customHeight="1">
      <c r="A43" s="599"/>
      <c r="B43" s="543"/>
      <c r="C43" s="543"/>
      <c r="D43" s="543"/>
      <c r="E43" s="543"/>
      <c r="F43" s="543"/>
      <c r="G43" s="562"/>
      <c r="H43" s="310" t="s">
        <v>53</v>
      </c>
      <c r="I43" s="320" t="s">
        <v>54</v>
      </c>
      <c r="J43" s="565"/>
      <c r="K43" s="565"/>
      <c r="L43" s="719"/>
      <c r="M43" s="545"/>
      <c r="N43" s="545"/>
      <c r="O43" s="545"/>
      <c r="P43" s="545"/>
      <c r="Q43" s="545"/>
      <c r="R43" s="545"/>
      <c r="S43" s="545"/>
      <c r="T43" s="545"/>
      <c r="U43" s="547"/>
      <c r="V43" s="22"/>
    </row>
    <row r="44" spans="1:22" ht="23.25" customHeight="1">
      <c r="A44" s="599"/>
      <c r="B44" s="543"/>
      <c r="C44" s="543"/>
      <c r="D44" s="543"/>
      <c r="E44" s="543"/>
      <c r="F44" s="543"/>
      <c r="G44" s="608"/>
      <c r="H44" s="276" t="s">
        <v>55</v>
      </c>
      <c r="I44" s="319">
        <v>20000</v>
      </c>
      <c r="J44" s="565"/>
      <c r="K44" s="565"/>
      <c r="L44" s="720"/>
      <c r="M44" s="545"/>
      <c r="N44" s="545"/>
      <c r="O44" s="545"/>
      <c r="P44" s="545"/>
      <c r="Q44" s="545"/>
      <c r="R44" s="545"/>
      <c r="S44" s="545"/>
      <c r="T44" s="545"/>
      <c r="U44" s="547"/>
      <c r="V44" s="22"/>
    </row>
    <row r="45" spans="1:22" ht="53.25" customHeight="1">
      <c r="A45" s="223"/>
      <c r="B45" s="197" t="s">
        <v>42</v>
      </c>
      <c r="C45" s="202" t="s">
        <v>15</v>
      </c>
      <c r="D45" s="202" t="s">
        <v>66</v>
      </c>
      <c r="E45" s="202" t="s">
        <v>67</v>
      </c>
      <c r="F45" s="240" t="s">
        <v>590</v>
      </c>
      <c r="G45" s="278" t="s">
        <v>539</v>
      </c>
      <c r="H45" s="17" t="s">
        <v>589</v>
      </c>
      <c r="I45" s="18">
        <v>10000000</v>
      </c>
      <c r="J45" s="18">
        <v>1150</v>
      </c>
      <c r="K45" s="16" t="s">
        <v>600</v>
      </c>
      <c r="L45" s="196">
        <v>45559</v>
      </c>
      <c r="M45" s="20"/>
      <c r="N45" s="20"/>
      <c r="O45" s="20"/>
      <c r="P45" s="20"/>
      <c r="Q45" s="20"/>
      <c r="R45" s="20"/>
      <c r="S45" s="20"/>
      <c r="T45" s="20"/>
      <c r="U45" s="21"/>
      <c r="V45" s="22"/>
    </row>
    <row r="46" spans="1:22" ht="53.25" customHeight="1">
      <c r="A46" s="598"/>
      <c r="B46" s="542" t="s">
        <v>42</v>
      </c>
      <c r="C46" s="571" t="s">
        <v>15</v>
      </c>
      <c r="D46" s="571" t="s">
        <v>16</v>
      </c>
      <c r="E46" s="571" t="s">
        <v>17</v>
      </c>
      <c r="F46" s="714" t="s">
        <v>591</v>
      </c>
      <c r="G46" s="561" t="s">
        <v>539</v>
      </c>
      <c r="H46" s="275" t="s">
        <v>72</v>
      </c>
      <c r="I46" s="318">
        <v>25000</v>
      </c>
      <c r="J46" s="564">
        <v>759.93</v>
      </c>
      <c r="K46" s="566" t="s">
        <v>601</v>
      </c>
      <c r="L46" s="567">
        <v>45560</v>
      </c>
      <c r="M46" s="544"/>
      <c r="N46" s="544"/>
      <c r="O46" s="544"/>
      <c r="P46" s="548"/>
      <c r="Q46" s="544"/>
      <c r="R46" s="544"/>
      <c r="S46" s="544"/>
      <c r="T46" s="544"/>
      <c r="U46" s="546"/>
      <c r="V46" s="22"/>
    </row>
    <row r="47" spans="1:22" ht="98.25" customHeight="1">
      <c r="A47" s="599"/>
      <c r="B47" s="543"/>
      <c r="C47" s="543"/>
      <c r="D47" s="543"/>
      <c r="E47" s="543"/>
      <c r="F47" s="543"/>
      <c r="G47" s="562"/>
      <c r="H47" s="310" t="s">
        <v>53</v>
      </c>
      <c r="I47" s="320" t="s">
        <v>74</v>
      </c>
      <c r="J47" s="565"/>
      <c r="K47" s="565"/>
      <c r="L47" s="568"/>
      <c r="M47" s="545"/>
      <c r="N47" s="545"/>
      <c r="O47" s="545"/>
      <c r="P47" s="545"/>
      <c r="Q47" s="545"/>
      <c r="R47" s="545"/>
      <c r="S47" s="545"/>
      <c r="T47" s="545"/>
      <c r="U47" s="547"/>
      <c r="V47" s="22"/>
    </row>
    <row r="48" spans="1:22" ht="23.25" customHeight="1">
      <c r="A48" s="599"/>
      <c r="B48" s="543"/>
      <c r="C48" s="543"/>
      <c r="D48" s="543"/>
      <c r="E48" s="543"/>
      <c r="F48" s="543"/>
      <c r="G48" s="608"/>
      <c r="H48" s="276" t="s">
        <v>55</v>
      </c>
      <c r="I48" s="307">
        <v>20000</v>
      </c>
      <c r="J48" s="565"/>
      <c r="K48" s="565"/>
      <c r="L48" s="568"/>
      <c r="M48" s="545"/>
      <c r="N48" s="545"/>
      <c r="O48" s="545"/>
      <c r="P48" s="545"/>
      <c r="Q48" s="545"/>
      <c r="R48" s="545"/>
      <c r="S48" s="545"/>
      <c r="T48" s="545"/>
      <c r="U48" s="547"/>
      <c r="V48" s="22"/>
    </row>
    <row r="49" spans="1:23" ht="83.25" customHeight="1">
      <c r="A49" s="223"/>
      <c r="B49" s="197" t="s">
        <v>42</v>
      </c>
      <c r="C49" s="202" t="s">
        <v>15</v>
      </c>
      <c r="D49" s="202" t="s">
        <v>75</v>
      </c>
      <c r="E49" s="202" t="s">
        <v>76</v>
      </c>
      <c r="F49" s="240" t="s">
        <v>631</v>
      </c>
      <c r="G49" s="410" t="s">
        <v>537</v>
      </c>
      <c r="H49" s="324" t="s">
        <v>78</v>
      </c>
      <c r="I49" s="441" t="s">
        <v>79</v>
      </c>
      <c r="J49" s="442">
        <v>1444.5</v>
      </c>
      <c r="K49" s="202" t="s">
        <v>632</v>
      </c>
      <c r="L49" s="19">
        <v>45627</v>
      </c>
      <c r="M49" s="20"/>
      <c r="N49" s="20"/>
      <c r="O49" s="20"/>
      <c r="P49" s="20"/>
      <c r="Q49" s="20"/>
      <c r="R49" s="20"/>
      <c r="S49" s="20"/>
      <c r="T49" s="20"/>
      <c r="U49" s="21"/>
      <c r="V49" s="22"/>
    </row>
    <row r="50" spans="1:23" ht="53.25" customHeight="1">
      <c r="A50" s="598"/>
      <c r="B50" s="542" t="s">
        <v>42</v>
      </c>
      <c r="C50" s="571" t="s">
        <v>15</v>
      </c>
      <c r="D50" s="571" t="s">
        <v>16</v>
      </c>
      <c r="E50" s="571" t="s">
        <v>17</v>
      </c>
      <c r="F50" s="563" t="s">
        <v>81</v>
      </c>
      <c r="G50" s="561" t="s">
        <v>538</v>
      </c>
      <c r="H50" s="321" t="s">
        <v>82</v>
      </c>
      <c r="I50" s="437">
        <v>45200</v>
      </c>
      <c r="J50" s="602">
        <v>1068.57</v>
      </c>
      <c r="K50" s="571" t="s">
        <v>83</v>
      </c>
      <c r="L50" s="605">
        <v>45613</v>
      </c>
      <c r="M50" s="544"/>
      <c r="N50" s="544"/>
      <c r="O50" s="544"/>
      <c r="P50" s="544"/>
      <c r="Q50" s="544"/>
      <c r="R50" s="544"/>
      <c r="S50" s="544"/>
      <c r="T50" s="544"/>
      <c r="U50" s="21"/>
      <c r="V50" s="22"/>
    </row>
    <row r="51" spans="1:23" ht="23.25" customHeight="1">
      <c r="A51" s="599"/>
      <c r="B51" s="543"/>
      <c r="C51" s="543"/>
      <c r="D51" s="543"/>
      <c r="E51" s="543"/>
      <c r="F51" s="543"/>
      <c r="G51" s="562"/>
      <c r="H51" s="308" t="s">
        <v>84</v>
      </c>
      <c r="I51" s="432"/>
      <c r="J51" s="603"/>
      <c r="K51" s="543"/>
      <c r="L51" s="606"/>
      <c r="M51" s="545"/>
      <c r="N51" s="545"/>
      <c r="O51" s="545"/>
      <c r="P51" s="545"/>
      <c r="Q51" s="545"/>
      <c r="R51" s="545"/>
      <c r="S51" s="545"/>
      <c r="T51" s="545"/>
      <c r="U51" s="21"/>
      <c r="V51" s="22"/>
    </row>
    <row r="52" spans="1:23" ht="23.25" customHeight="1">
      <c r="A52" s="599"/>
      <c r="B52" s="543"/>
      <c r="C52" s="543"/>
      <c r="D52" s="543"/>
      <c r="E52" s="543"/>
      <c r="F52" s="543"/>
      <c r="G52" s="610"/>
      <c r="H52" s="311" t="s">
        <v>55</v>
      </c>
      <c r="I52" s="438"/>
      <c r="J52" s="604"/>
      <c r="K52" s="543"/>
      <c r="L52" s="606"/>
      <c r="M52" s="545"/>
      <c r="N52" s="545"/>
      <c r="O52" s="545"/>
      <c r="P52" s="545"/>
      <c r="Q52" s="545"/>
      <c r="R52" s="545"/>
      <c r="S52" s="545"/>
      <c r="T52" s="545"/>
      <c r="U52" s="21"/>
      <c r="V52" s="22"/>
    </row>
    <row r="53" spans="1:23" ht="53.25" customHeight="1">
      <c r="A53" s="223"/>
      <c r="B53" s="197" t="s">
        <v>42</v>
      </c>
      <c r="C53" s="202" t="s">
        <v>15</v>
      </c>
      <c r="D53" s="202" t="s">
        <v>66</v>
      </c>
      <c r="E53" s="202" t="s">
        <v>17</v>
      </c>
      <c r="F53" s="199" t="s">
        <v>85</v>
      </c>
      <c r="G53" s="431" t="s">
        <v>538</v>
      </c>
      <c r="H53" s="277" t="s">
        <v>86</v>
      </c>
      <c r="I53" s="439"/>
      <c r="J53" s="312">
        <v>763</v>
      </c>
      <c r="K53" s="202" t="s">
        <v>83</v>
      </c>
      <c r="L53" s="19">
        <v>45613</v>
      </c>
      <c r="M53" s="20"/>
      <c r="N53" s="20"/>
      <c r="O53" s="20"/>
      <c r="P53" s="20"/>
      <c r="Q53" s="20"/>
      <c r="R53" s="20"/>
      <c r="S53" s="20"/>
      <c r="T53" s="20"/>
      <c r="U53" s="21"/>
      <c r="V53" s="22"/>
    </row>
    <row r="54" spans="1:23" ht="28.5">
      <c r="A54" s="224"/>
      <c r="B54" s="203" t="s">
        <v>42</v>
      </c>
      <c r="C54" s="204" t="s">
        <v>15</v>
      </c>
      <c r="D54" s="204" t="s">
        <v>670</v>
      </c>
      <c r="E54" s="205" t="s">
        <v>671</v>
      </c>
      <c r="F54" s="206" t="s">
        <v>706</v>
      </c>
      <c r="G54" s="289"/>
      <c r="H54" s="430" t="s">
        <v>681</v>
      </c>
      <c r="I54" s="437">
        <v>15000000</v>
      </c>
      <c r="J54" s="201">
        <v>802</v>
      </c>
      <c r="K54" s="45" t="s">
        <v>680</v>
      </c>
      <c r="L54" s="49">
        <v>45721</v>
      </c>
      <c r="M54" s="50"/>
      <c r="N54" s="50"/>
      <c r="O54" s="50"/>
      <c r="P54" s="50"/>
      <c r="Q54" s="50"/>
      <c r="R54" s="50"/>
      <c r="S54" s="50"/>
      <c r="T54" s="50"/>
      <c r="U54" s="51"/>
      <c r="V54" s="27"/>
    </row>
    <row r="55" spans="1:23" ht="99.75">
      <c r="A55" s="224"/>
      <c r="B55" s="203" t="s">
        <v>42</v>
      </c>
      <c r="C55" s="204" t="s">
        <v>15</v>
      </c>
      <c r="D55" s="204" t="s">
        <v>672</v>
      </c>
      <c r="E55" s="205" t="s">
        <v>671</v>
      </c>
      <c r="F55" s="206" t="s">
        <v>705</v>
      </c>
      <c r="G55" s="289"/>
      <c r="H55" s="430" t="s">
        <v>678</v>
      </c>
      <c r="I55" s="207"/>
      <c r="J55" s="201">
        <v>1052</v>
      </c>
      <c r="K55" s="45" t="s">
        <v>679</v>
      </c>
      <c r="L55" s="49">
        <v>45722</v>
      </c>
      <c r="M55" s="50"/>
      <c r="N55" s="50"/>
      <c r="O55" s="50"/>
      <c r="P55" s="50"/>
      <c r="Q55" s="50"/>
      <c r="R55" s="50"/>
      <c r="S55" s="50"/>
      <c r="T55" s="50"/>
      <c r="U55" s="51"/>
      <c r="V55" s="27"/>
    </row>
    <row r="56" spans="1:23" ht="23.25" customHeight="1">
      <c r="A56" s="28"/>
      <c r="B56" s="29" t="s">
        <v>89</v>
      </c>
      <c r="C56" s="30"/>
      <c r="D56" s="30"/>
      <c r="E56" s="30"/>
      <c r="F56" s="31" t="s">
        <v>41</v>
      </c>
      <c r="G56" s="290"/>
      <c r="H56" s="31" t="s">
        <v>41</v>
      </c>
      <c r="I56" s="31" t="s">
        <v>41</v>
      </c>
      <c r="J56" s="31" t="s">
        <v>41</v>
      </c>
      <c r="K56" s="29"/>
      <c r="L56" s="34"/>
      <c r="M56" s="35">
        <f t="shared" ref="M56:T56" si="1">SUM(M23:M55)</f>
        <v>0</v>
      </c>
      <c r="N56" s="35">
        <f t="shared" si="1"/>
        <v>0</v>
      </c>
      <c r="O56" s="35">
        <f t="shared" si="1"/>
        <v>0</v>
      </c>
      <c r="P56" s="35">
        <f t="shared" si="1"/>
        <v>0</v>
      </c>
      <c r="Q56" s="35">
        <f t="shared" si="1"/>
        <v>1670</v>
      </c>
      <c r="R56" s="35">
        <f t="shared" si="1"/>
        <v>0</v>
      </c>
      <c r="S56" s="35">
        <f t="shared" si="1"/>
        <v>0</v>
      </c>
      <c r="T56" s="35">
        <f t="shared" si="1"/>
        <v>0</v>
      </c>
      <c r="U56" s="36"/>
      <c r="V56" s="33"/>
    </row>
    <row r="57" spans="1:23" ht="38.25" customHeight="1">
      <c r="A57" s="224"/>
      <c r="B57" s="203" t="s">
        <v>91</v>
      </c>
      <c r="C57" s="204" t="s">
        <v>15</v>
      </c>
      <c r="D57" s="204" t="s">
        <v>595</v>
      </c>
      <c r="E57" s="205"/>
      <c r="F57" s="206" t="s">
        <v>622</v>
      </c>
      <c r="G57" s="289"/>
      <c r="H57" s="430" t="s">
        <v>623</v>
      </c>
      <c r="I57" s="307">
        <v>449177.96</v>
      </c>
      <c r="J57" s="201">
        <v>11600</v>
      </c>
      <c r="K57" s="45" t="s">
        <v>624</v>
      </c>
      <c r="L57" s="49">
        <v>46387</v>
      </c>
      <c r="M57" s="50"/>
      <c r="N57" s="50"/>
      <c r="O57" s="50"/>
      <c r="P57" s="50"/>
      <c r="Q57" s="50"/>
      <c r="R57" s="50"/>
      <c r="S57" s="50"/>
      <c r="T57" s="50"/>
      <c r="U57" s="51"/>
      <c r="V57" s="27"/>
    </row>
    <row r="58" spans="1:23" ht="38.25" customHeight="1">
      <c r="A58" s="581"/>
      <c r="B58" s="578" t="s">
        <v>91</v>
      </c>
      <c r="C58" s="569" t="s">
        <v>15</v>
      </c>
      <c r="D58" s="569" t="s">
        <v>75</v>
      </c>
      <c r="E58" s="593"/>
      <c r="F58" s="597" t="s">
        <v>651</v>
      </c>
      <c r="G58" s="613"/>
      <c r="H58" s="273" t="s">
        <v>652</v>
      </c>
      <c r="I58" s="313">
        <v>1180000</v>
      </c>
      <c r="J58" s="587">
        <f>3507+371</f>
        <v>3878</v>
      </c>
      <c r="K58" s="584" t="s">
        <v>669</v>
      </c>
      <c r="L58" s="708">
        <v>46022</v>
      </c>
      <c r="M58" s="50"/>
      <c r="N58" s="50"/>
      <c r="O58" s="50"/>
      <c r="P58" s="50"/>
      <c r="Q58" s="50"/>
      <c r="R58" s="50"/>
      <c r="S58" s="50"/>
      <c r="T58" s="50"/>
      <c r="U58" s="51"/>
      <c r="V58" s="254"/>
      <c r="W58" s="484"/>
    </row>
    <row r="59" spans="1:23" ht="38.25" customHeight="1">
      <c r="A59" s="582"/>
      <c r="B59" s="579"/>
      <c r="C59" s="570"/>
      <c r="D59" s="570"/>
      <c r="E59" s="594"/>
      <c r="F59" s="595"/>
      <c r="G59" s="614"/>
      <c r="H59" s="483" t="s">
        <v>96</v>
      </c>
      <c r="I59" s="313">
        <v>500000</v>
      </c>
      <c r="J59" s="588"/>
      <c r="K59" s="585"/>
      <c r="L59" s="709"/>
      <c r="M59" s="85"/>
      <c r="N59" s="85"/>
      <c r="O59" s="85"/>
      <c r="P59" s="85"/>
      <c r="Q59" s="85"/>
      <c r="R59" s="85"/>
      <c r="S59" s="85"/>
      <c r="T59" s="85"/>
      <c r="U59" s="89"/>
      <c r="V59" s="83"/>
      <c r="W59" s="484"/>
    </row>
    <row r="60" spans="1:23" ht="38.25" customHeight="1">
      <c r="A60" s="583"/>
      <c r="B60" s="580"/>
      <c r="C60" s="577"/>
      <c r="D60" s="577"/>
      <c r="E60" s="616"/>
      <c r="F60" s="596"/>
      <c r="G60" s="615"/>
      <c r="H60" s="485" t="s">
        <v>97</v>
      </c>
      <c r="I60" s="307">
        <v>200000</v>
      </c>
      <c r="J60" s="589"/>
      <c r="K60" s="586"/>
      <c r="L60" s="726"/>
      <c r="M60" s="85"/>
      <c r="N60" s="85"/>
      <c r="O60" s="85"/>
      <c r="P60" s="85"/>
      <c r="Q60" s="85"/>
      <c r="R60" s="85"/>
      <c r="S60" s="85"/>
      <c r="T60" s="85"/>
      <c r="U60" s="89"/>
      <c r="V60" s="83"/>
      <c r="W60" s="484"/>
    </row>
    <row r="61" spans="1:23" ht="38.25" customHeight="1">
      <c r="A61" s="497"/>
      <c r="B61" s="496" t="s">
        <v>91</v>
      </c>
      <c r="C61" s="252" t="s">
        <v>15</v>
      </c>
      <c r="D61" s="252" t="s">
        <v>625</v>
      </c>
      <c r="E61" s="498"/>
      <c r="F61" s="499" t="s">
        <v>666</v>
      </c>
      <c r="G61" s="501"/>
      <c r="H61" s="502" t="s">
        <v>667</v>
      </c>
      <c r="I61" s="503">
        <v>1280000</v>
      </c>
      <c r="J61" s="504">
        <v>807</v>
      </c>
      <c r="K61" s="505" t="s">
        <v>668</v>
      </c>
      <c r="L61" s="495">
        <v>45683</v>
      </c>
      <c r="M61" s="50"/>
      <c r="N61" s="50"/>
      <c r="O61" s="50"/>
      <c r="P61" s="50"/>
      <c r="Q61" s="50"/>
      <c r="R61" s="50"/>
      <c r="S61" s="50"/>
      <c r="T61" s="50"/>
      <c r="U61" s="51"/>
      <c r="V61" s="254"/>
      <c r="W61" s="484"/>
    </row>
    <row r="62" spans="1:23" ht="38.25" customHeight="1">
      <c r="A62" s="600"/>
      <c r="B62" s="578" t="s">
        <v>91</v>
      </c>
      <c r="C62" s="569" t="s">
        <v>15</v>
      </c>
      <c r="D62" s="569" t="s">
        <v>625</v>
      </c>
      <c r="E62" s="593"/>
      <c r="F62" s="597" t="s">
        <v>653</v>
      </c>
      <c r="G62" s="595"/>
      <c r="H62" s="483" t="s">
        <v>654</v>
      </c>
      <c r="I62" s="313">
        <v>1500000</v>
      </c>
      <c r="J62" s="588">
        <v>3975.5</v>
      </c>
      <c r="K62" s="704" t="s">
        <v>689</v>
      </c>
      <c r="L62" s="708">
        <v>45838</v>
      </c>
      <c r="M62" s="50"/>
      <c r="N62" s="50"/>
      <c r="O62" s="50"/>
      <c r="P62" s="50"/>
      <c r="Q62" s="50"/>
      <c r="R62" s="50"/>
      <c r="S62" s="50"/>
      <c r="T62" s="50"/>
      <c r="U62" s="51"/>
      <c r="V62" s="27"/>
    </row>
    <row r="63" spans="1:23" ht="38.25" customHeight="1">
      <c r="A63" s="601"/>
      <c r="B63" s="579"/>
      <c r="C63" s="570"/>
      <c r="D63" s="570"/>
      <c r="E63" s="594"/>
      <c r="F63" s="595"/>
      <c r="G63" s="595"/>
      <c r="H63" s="483" t="s">
        <v>96</v>
      </c>
      <c r="I63" s="313">
        <v>200000</v>
      </c>
      <c r="J63" s="588"/>
      <c r="K63" s="704"/>
      <c r="L63" s="709"/>
      <c r="M63" s="85"/>
      <c r="N63" s="85"/>
      <c r="O63" s="85"/>
      <c r="P63" s="85"/>
      <c r="Q63" s="85"/>
      <c r="R63" s="85"/>
      <c r="S63" s="85"/>
      <c r="T63" s="85"/>
      <c r="U63" s="89"/>
      <c r="V63" s="83"/>
    </row>
    <row r="64" spans="1:23" ht="38.25" customHeight="1">
      <c r="A64" s="601"/>
      <c r="B64" s="579"/>
      <c r="C64" s="570"/>
      <c r="D64" s="570"/>
      <c r="E64" s="594"/>
      <c r="F64" s="595"/>
      <c r="G64" s="595"/>
      <c r="H64" s="483" t="s">
        <v>97</v>
      </c>
      <c r="I64" s="313">
        <v>100000</v>
      </c>
      <c r="J64" s="588"/>
      <c r="K64" s="704"/>
      <c r="L64" s="709"/>
      <c r="M64" s="85"/>
      <c r="N64" s="85"/>
      <c r="O64" s="85"/>
      <c r="P64" s="85"/>
      <c r="Q64" s="85"/>
      <c r="R64" s="85"/>
      <c r="S64" s="85"/>
      <c r="T64" s="85"/>
      <c r="U64" s="89"/>
      <c r="V64" s="83"/>
    </row>
    <row r="65" spans="1:22" ht="38.25" customHeight="1">
      <c r="A65" s="601"/>
      <c r="B65" s="579"/>
      <c r="C65" s="570"/>
      <c r="D65" s="570"/>
      <c r="E65" s="594"/>
      <c r="F65" s="596"/>
      <c r="G65" s="596"/>
      <c r="H65" s="485" t="s">
        <v>655</v>
      </c>
      <c r="I65" s="88">
        <v>1000000</v>
      </c>
      <c r="J65" s="589"/>
      <c r="K65" s="704"/>
      <c r="L65" s="709"/>
      <c r="M65" s="85"/>
      <c r="N65" s="85"/>
      <c r="O65" s="85"/>
      <c r="P65" s="85"/>
      <c r="Q65" s="85"/>
      <c r="R65" s="85"/>
      <c r="S65" s="85"/>
      <c r="T65" s="85"/>
      <c r="U65" s="89"/>
      <c r="V65" s="83"/>
    </row>
    <row r="66" spans="1:22" ht="23.25" customHeight="1">
      <c r="A66" s="28"/>
      <c r="B66" s="29" t="s">
        <v>621</v>
      </c>
      <c r="C66" s="30"/>
      <c r="D66" s="30"/>
      <c r="E66" s="30"/>
      <c r="F66" s="31" t="s">
        <v>41</v>
      </c>
      <c r="G66" s="290"/>
      <c r="H66" s="31" t="s">
        <v>41</v>
      </c>
      <c r="I66" s="31" t="s">
        <v>41</v>
      </c>
      <c r="J66" s="31" t="s">
        <v>41</v>
      </c>
      <c r="K66" s="29"/>
      <c r="L66" s="34"/>
      <c r="M66" s="35">
        <f t="shared" ref="M66:T66" si="2">SUM(M57:M57)</f>
        <v>0</v>
      </c>
      <c r="N66" s="35">
        <f t="shared" si="2"/>
        <v>0</v>
      </c>
      <c r="O66" s="35">
        <f t="shared" si="2"/>
        <v>0</v>
      </c>
      <c r="P66" s="35">
        <f t="shared" si="2"/>
        <v>0</v>
      </c>
      <c r="Q66" s="35">
        <f t="shared" si="2"/>
        <v>0</v>
      </c>
      <c r="R66" s="35">
        <f t="shared" si="2"/>
        <v>0</v>
      </c>
      <c r="S66" s="35">
        <f t="shared" si="2"/>
        <v>0</v>
      </c>
      <c r="T66" s="35">
        <f t="shared" si="2"/>
        <v>0</v>
      </c>
      <c r="U66" s="36"/>
      <c r="V66" s="33"/>
    </row>
    <row r="67" spans="1:22" ht="23.25" customHeight="1">
      <c r="A67" s="52"/>
      <c r="B67" s="46"/>
      <c r="C67" s="46"/>
      <c r="D67" s="46"/>
      <c r="E67" s="46"/>
      <c r="F67" s="24" t="s">
        <v>41</v>
      </c>
      <c r="G67" s="284"/>
      <c r="H67" s="24" t="s">
        <v>41</v>
      </c>
      <c r="I67" s="24" t="s">
        <v>41</v>
      </c>
      <c r="J67" s="24" t="s">
        <v>41</v>
      </c>
      <c r="K67" s="46"/>
      <c r="L67" s="53"/>
      <c r="M67" s="50"/>
      <c r="N67" s="50"/>
      <c r="O67" s="50"/>
      <c r="P67" s="50"/>
      <c r="Q67" s="50"/>
      <c r="R67" s="50"/>
      <c r="S67" s="50"/>
      <c r="T67" s="50"/>
      <c r="U67" s="51"/>
      <c r="V67" s="27"/>
    </row>
    <row r="68" spans="1:22" ht="23.25" customHeight="1">
      <c r="A68" s="52"/>
      <c r="B68" s="46"/>
      <c r="C68" s="46"/>
      <c r="D68" s="46"/>
      <c r="E68" s="46"/>
      <c r="F68" s="24" t="s">
        <v>41</v>
      </c>
      <c r="G68" s="284"/>
      <c r="H68" s="24" t="s">
        <v>41</v>
      </c>
      <c r="I68" s="24" t="s">
        <v>41</v>
      </c>
      <c r="J68" s="24" t="s">
        <v>41</v>
      </c>
      <c r="K68" s="46"/>
      <c r="L68" s="53"/>
      <c r="M68" s="50"/>
      <c r="N68" s="50"/>
      <c r="O68" s="50"/>
      <c r="P68" s="50"/>
      <c r="Q68" s="50"/>
      <c r="R68" s="50"/>
      <c r="S68" s="50"/>
      <c r="T68" s="50"/>
      <c r="U68" s="51"/>
      <c r="V68" s="27"/>
    </row>
    <row r="69" spans="1:22" ht="24.2" customHeight="1">
      <c r="A69" s="54"/>
      <c r="B69" s="55" t="s">
        <v>90</v>
      </c>
      <c r="C69" s="56"/>
      <c r="D69" s="56"/>
      <c r="E69" s="56"/>
      <c r="F69" s="57" t="s">
        <v>41</v>
      </c>
      <c r="G69" s="291"/>
      <c r="H69" s="57" t="s">
        <v>41</v>
      </c>
      <c r="I69" s="57" t="s">
        <v>41</v>
      </c>
      <c r="J69" s="57" t="s">
        <v>41</v>
      </c>
      <c r="K69" s="58"/>
      <c r="L69" s="60"/>
      <c r="M69" s="61">
        <f t="shared" ref="M69:T69" si="3">M22+M56</f>
        <v>0</v>
      </c>
      <c r="N69" s="61">
        <f t="shared" si="3"/>
        <v>0</v>
      </c>
      <c r="O69" s="61">
        <f t="shared" si="3"/>
        <v>0</v>
      </c>
      <c r="P69" s="61">
        <f t="shared" si="3"/>
        <v>0</v>
      </c>
      <c r="Q69" s="61">
        <f t="shared" si="3"/>
        <v>4453.68</v>
      </c>
      <c r="R69" s="61">
        <f t="shared" si="3"/>
        <v>0</v>
      </c>
      <c r="S69" s="61">
        <f t="shared" si="3"/>
        <v>0</v>
      </c>
      <c r="T69" s="61">
        <f t="shared" si="3"/>
        <v>0</v>
      </c>
      <c r="U69" s="62"/>
      <c r="V69" s="59"/>
    </row>
    <row r="70" spans="1:22" ht="13.7" customHeight="1">
      <c r="A70" s="63"/>
      <c r="B70" s="64"/>
      <c r="C70" s="64"/>
      <c r="D70" s="64"/>
      <c r="E70" s="16" t="s">
        <v>41</v>
      </c>
      <c r="F70" s="17" t="s">
        <v>41</v>
      </c>
      <c r="G70" s="235"/>
      <c r="H70" s="17" t="s">
        <v>41</v>
      </c>
      <c r="I70" s="17" t="s">
        <v>41</v>
      </c>
      <c r="J70" s="17" t="s">
        <v>41</v>
      </c>
      <c r="K70" s="16" t="s">
        <v>41</v>
      </c>
      <c r="L70" s="19"/>
      <c r="M70" s="20"/>
      <c r="N70" s="20"/>
      <c r="O70" s="20"/>
      <c r="P70" s="20"/>
      <c r="Q70" s="20"/>
      <c r="R70" s="20"/>
      <c r="S70" s="20"/>
      <c r="T70" s="20"/>
      <c r="U70" s="51"/>
      <c r="V70" s="22"/>
    </row>
    <row r="71" spans="1:22" ht="68.25" customHeight="1">
      <c r="A71" s="575"/>
      <c r="B71" s="590" t="s">
        <v>91</v>
      </c>
      <c r="C71" s="592" t="s">
        <v>92</v>
      </c>
      <c r="D71" s="592" t="s">
        <v>75</v>
      </c>
      <c r="E71" s="592" t="s">
        <v>76</v>
      </c>
      <c r="F71" s="609" t="s">
        <v>499</v>
      </c>
      <c r="G71" s="473"/>
      <c r="H71" s="474" t="s">
        <v>501</v>
      </c>
      <c r="I71" s="475">
        <v>420000</v>
      </c>
      <c r="J71" s="723">
        <v>1441.5</v>
      </c>
      <c r="K71" s="725" t="s">
        <v>502</v>
      </c>
      <c r="L71" s="687">
        <v>45290</v>
      </c>
      <c r="M71" s="544"/>
      <c r="N71" s="544"/>
      <c r="O71" s="544"/>
      <c r="P71" s="548">
        <v>1441.5</v>
      </c>
      <c r="Q71" s="544"/>
      <c r="R71" s="548"/>
      <c r="S71" s="544"/>
      <c r="T71" s="544"/>
      <c r="U71" s="546"/>
      <c r="V71" s="22"/>
    </row>
    <row r="72" spans="1:22" ht="23.25" customHeight="1">
      <c r="A72" s="576"/>
      <c r="B72" s="591"/>
      <c r="C72" s="591"/>
      <c r="D72" s="591"/>
      <c r="E72" s="591"/>
      <c r="F72" s="591"/>
      <c r="G72" s="478"/>
      <c r="H72" s="479" t="s">
        <v>104</v>
      </c>
      <c r="I72" s="480">
        <v>200000</v>
      </c>
      <c r="J72" s="724"/>
      <c r="K72" s="724"/>
      <c r="L72" s="688"/>
      <c r="M72" s="545"/>
      <c r="N72" s="545"/>
      <c r="O72" s="545"/>
      <c r="P72" s="545"/>
      <c r="Q72" s="545"/>
      <c r="R72" s="545"/>
      <c r="S72" s="545"/>
      <c r="T72" s="545"/>
      <c r="U72" s="547"/>
      <c r="V72" s="22"/>
    </row>
    <row r="73" spans="1:22" ht="68.25" customHeight="1">
      <c r="A73" s="225"/>
      <c r="B73" s="471" t="s">
        <v>91</v>
      </c>
      <c r="C73" s="465" t="s">
        <v>92</v>
      </c>
      <c r="D73" s="465" t="s">
        <v>506</v>
      </c>
      <c r="E73" s="465"/>
      <c r="F73" s="472" t="s">
        <v>599</v>
      </c>
      <c r="G73" s="292"/>
      <c r="H73" s="481" t="s">
        <v>650</v>
      </c>
      <c r="I73" s="482">
        <v>13994</v>
      </c>
      <c r="J73" s="476">
        <v>160.06</v>
      </c>
      <c r="K73" s="477" t="s">
        <v>507</v>
      </c>
      <c r="L73" s="339">
        <v>45272</v>
      </c>
      <c r="M73" s="257"/>
      <c r="N73" s="257"/>
      <c r="O73" s="257"/>
      <c r="P73" s="20"/>
      <c r="Q73" s="257">
        <v>160.06</v>
      </c>
      <c r="R73" s="20"/>
      <c r="S73" s="257"/>
      <c r="T73" s="257"/>
      <c r="U73" s="21"/>
      <c r="V73" s="22"/>
    </row>
    <row r="74" spans="1:22" ht="68.25" customHeight="1">
      <c r="A74" s="225"/>
      <c r="B74" s="509" t="s">
        <v>91</v>
      </c>
      <c r="C74" s="272" t="s">
        <v>92</v>
      </c>
      <c r="D74" s="272" t="s">
        <v>595</v>
      </c>
      <c r="E74" s="272"/>
      <c r="F74" s="513" t="s">
        <v>596</v>
      </c>
      <c r="G74" s="514"/>
      <c r="H74" s="515" t="s">
        <v>597</v>
      </c>
      <c r="I74" s="417">
        <v>141636.85999999999</v>
      </c>
      <c r="J74" s="508">
        <v>1200</v>
      </c>
      <c r="K74" s="272" t="s">
        <v>598</v>
      </c>
      <c r="L74" s="196">
        <v>45353</v>
      </c>
      <c r="M74" s="257"/>
      <c r="N74" s="257"/>
      <c r="O74" s="257"/>
      <c r="P74" s="20"/>
      <c r="Q74" s="257">
        <v>1200</v>
      </c>
      <c r="R74" s="20"/>
      <c r="S74" s="257"/>
      <c r="T74" s="257"/>
      <c r="U74" s="21"/>
      <c r="V74" s="22"/>
    </row>
    <row r="75" spans="1:22" ht="23.25" customHeight="1">
      <c r="A75" s="28"/>
      <c r="B75" s="29" t="s">
        <v>107</v>
      </c>
      <c r="C75" s="30"/>
      <c r="D75" s="30"/>
      <c r="E75" s="30"/>
      <c r="F75" s="31" t="s">
        <v>41</v>
      </c>
      <c r="G75" s="288"/>
      <c r="H75" s="32" t="s">
        <v>41</v>
      </c>
      <c r="I75" s="31" t="s">
        <v>41</v>
      </c>
      <c r="J75" s="31" t="s">
        <v>41</v>
      </c>
      <c r="K75" s="29"/>
      <c r="L75" s="34"/>
      <c r="M75" s="35">
        <f t="shared" ref="M75:T75" si="4">SUM(M71:M74)</f>
        <v>0</v>
      </c>
      <c r="N75" s="35">
        <f t="shared" si="4"/>
        <v>0</v>
      </c>
      <c r="O75" s="35">
        <f t="shared" si="4"/>
        <v>0</v>
      </c>
      <c r="P75" s="35">
        <f t="shared" si="4"/>
        <v>1441.5</v>
      </c>
      <c r="Q75" s="35">
        <f t="shared" si="4"/>
        <v>1360.06</v>
      </c>
      <c r="R75" s="35">
        <f t="shared" si="4"/>
        <v>0</v>
      </c>
      <c r="S75" s="35">
        <f t="shared" si="4"/>
        <v>0</v>
      </c>
      <c r="T75" s="35">
        <f t="shared" si="4"/>
        <v>0</v>
      </c>
      <c r="U75" s="36"/>
      <c r="V75" s="33"/>
    </row>
    <row r="76" spans="1:22" ht="99.75">
      <c r="A76" s="225"/>
      <c r="B76" s="516" t="s">
        <v>42</v>
      </c>
      <c r="C76" s="517" t="s">
        <v>92</v>
      </c>
      <c r="D76" s="517" t="s">
        <v>16</v>
      </c>
      <c r="E76" s="517" t="s">
        <v>17</v>
      </c>
      <c r="F76" s="518" t="s">
        <v>703</v>
      </c>
      <c r="G76" s="519" t="s">
        <v>546</v>
      </c>
      <c r="H76" s="273" t="s">
        <v>673</v>
      </c>
      <c r="I76" s="325">
        <v>200000</v>
      </c>
      <c r="J76" s="468">
        <v>242.67</v>
      </c>
      <c r="K76" s="270" t="s">
        <v>697</v>
      </c>
      <c r="L76" s="196">
        <v>45705</v>
      </c>
      <c r="M76" s="257"/>
      <c r="N76" s="257"/>
      <c r="O76" s="257"/>
      <c r="P76" s="257"/>
      <c r="Q76" s="257"/>
      <c r="R76" s="257"/>
      <c r="S76" s="257"/>
      <c r="T76" s="257"/>
      <c r="U76" s="21"/>
      <c r="V76" s="22"/>
    </row>
    <row r="77" spans="1:22" ht="45.95" customHeight="1">
      <c r="A77" s="575"/>
      <c r="B77" s="520" t="s">
        <v>42</v>
      </c>
      <c r="C77" s="521" t="s">
        <v>92</v>
      </c>
      <c r="D77" s="521" t="s">
        <v>674</v>
      </c>
      <c r="E77" s="521" t="s">
        <v>17</v>
      </c>
      <c r="F77" s="522" t="s">
        <v>704</v>
      </c>
      <c r="G77" s="523" t="s">
        <v>546</v>
      </c>
      <c r="H77" s="524" t="s">
        <v>675</v>
      </c>
      <c r="I77" s="325"/>
      <c r="J77" s="572">
        <v>771</v>
      </c>
      <c r="K77" s="574" t="s">
        <v>697</v>
      </c>
      <c r="L77" s="567">
        <v>45705</v>
      </c>
      <c r="M77" s="544"/>
      <c r="N77" s="544"/>
      <c r="O77" s="544"/>
      <c r="P77" s="544"/>
      <c r="Q77" s="544"/>
      <c r="R77" s="544"/>
      <c r="S77" s="544"/>
      <c r="T77" s="544"/>
      <c r="U77" s="546"/>
      <c r="V77" s="22"/>
    </row>
    <row r="78" spans="1:22" ht="23.25" customHeight="1">
      <c r="A78" s="576"/>
      <c r="B78" s="525"/>
      <c r="C78" s="525"/>
      <c r="D78" s="525"/>
      <c r="E78" s="525"/>
      <c r="F78" s="525"/>
      <c r="G78" s="523"/>
      <c r="H78" s="483" t="s">
        <v>677</v>
      </c>
      <c r="I78" s="526">
        <v>50000000</v>
      </c>
      <c r="J78" s="573"/>
      <c r="K78" s="573"/>
      <c r="L78" s="568"/>
      <c r="M78" s="545"/>
      <c r="N78" s="545"/>
      <c r="O78" s="545"/>
      <c r="P78" s="545"/>
      <c r="Q78" s="545"/>
      <c r="R78" s="545"/>
      <c r="S78" s="545"/>
      <c r="T78" s="545"/>
      <c r="U78" s="547"/>
      <c r="V78" s="22"/>
    </row>
    <row r="79" spans="1:22" ht="23.25" customHeight="1">
      <c r="A79" s="576"/>
      <c r="B79" s="525"/>
      <c r="C79" s="525"/>
      <c r="D79" s="525"/>
      <c r="E79" s="525"/>
      <c r="F79" s="525"/>
      <c r="G79" s="523"/>
      <c r="H79" s="483" t="s">
        <v>676</v>
      </c>
      <c r="I79" s="526">
        <v>1500</v>
      </c>
      <c r="J79" s="573"/>
      <c r="K79" s="573"/>
      <c r="L79" s="568"/>
      <c r="M79" s="545"/>
      <c r="N79" s="545"/>
      <c r="O79" s="545"/>
      <c r="P79" s="545"/>
      <c r="Q79" s="545"/>
      <c r="R79" s="545"/>
      <c r="S79" s="545"/>
      <c r="T79" s="545"/>
      <c r="U79" s="547"/>
      <c r="V79" s="22"/>
    </row>
    <row r="80" spans="1:22" ht="23.25" customHeight="1">
      <c r="A80" s="576"/>
      <c r="B80" s="527"/>
      <c r="C80" s="527"/>
      <c r="D80" s="527"/>
      <c r="E80" s="527"/>
      <c r="F80" s="527"/>
      <c r="G80" s="523"/>
      <c r="H80" s="483" t="s">
        <v>55</v>
      </c>
      <c r="I80" s="526">
        <v>100000</v>
      </c>
      <c r="J80" s="573"/>
      <c r="K80" s="573"/>
      <c r="L80" s="568"/>
      <c r="M80" s="545"/>
      <c r="N80" s="545"/>
      <c r="O80" s="545"/>
      <c r="P80" s="545"/>
      <c r="Q80" s="545"/>
      <c r="R80" s="545"/>
      <c r="S80" s="545"/>
      <c r="T80" s="545"/>
      <c r="U80" s="547"/>
      <c r="V80" s="22"/>
    </row>
    <row r="81" spans="1:22" s="250" customFormat="1" ht="53.25" customHeight="1">
      <c r="A81" s="244"/>
      <c r="B81" s="269" t="s">
        <v>42</v>
      </c>
      <c r="C81" s="270" t="s">
        <v>92</v>
      </c>
      <c r="D81" s="270" t="s">
        <v>16</v>
      </c>
      <c r="E81" s="270" t="s">
        <v>17</v>
      </c>
      <c r="F81" s="271" t="s">
        <v>615</v>
      </c>
      <c r="G81" s="282" t="s">
        <v>608</v>
      </c>
      <c r="H81" s="271" t="s">
        <v>609</v>
      </c>
      <c r="I81" s="245">
        <v>10000000</v>
      </c>
      <c r="J81" s="245">
        <v>517</v>
      </c>
      <c r="K81" s="246" t="s">
        <v>616</v>
      </c>
      <c r="L81" s="196">
        <v>45591</v>
      </c>
      <c r="M81" s="248"/>
      <c r="N81" s="248"/>
      <c r="O81" s="248">
        <v>515</v>
      </c>
      <c r="P81" s="248"/>
      <c r="Q81" s="248"/>
      <c r="R81" s="248"/>
      <c r="S81" s="248"/>
      <c r="T81" s="248"/>
      <c r="U81" s="249"/>
      <c r="V81" s="247"/>
    </row>
    <row r="82" spans="1:22" ht="53.25" customHeight="1">
      <c r="A82" s="225"/>
      <c r="B82" s="197" t="s">
        <v>42</v>
      </c>
      <c r="C82" s="202" t="s">
        <v>92</v>
      </c>
      <c r="D82" s="202" t="s">
        <v>66</v>
      </c>
      <c r="E82" s="202" t="s">
        <v>67</v>
      </c>
      <c r="F82" s="199" t="s">
        <v>117</v>
      </c>
      <c r="G82" s="278" t="s">
        <v>612</v>
      </c>
      <c r="H82" s="199" t="s">
        <v>483</v>
      </c>
      <c r="I82" s="18">
        <v>10000000</v>
      </c>
      <c r="J82" s="18">
        <v>458.09</v>
      </c>
      <c r="K82" s="16" t="s">
        <v>464</v>
      </c>
      <c r="L82" s="196">
        <v>45405</v>
      </c>
      <c r="M82" s="20"/>
      <c r="N82" s="20"/>
      <c r="O82" s="20">
        <v>515</v>
      </c>
      <c r="P82" s="20"/>
      <c r="Q82" s="20"/>
      <c r="R82" s="20"/>
      <c r="S82" s="20"/>
      <c r="T82" s="20"/>
      <c r="U82" s="21"/>
      <c r="V82" s="22"/>
    </row>
    <row r="83" spans="1:22" ht="53.25" customHeight="1">
      <c r="A83" s="225"/>
      <c r="B83" s="197" t="s">
        <v>42</v>
      </c>
      <c r="C83" s="202" t="s">
        <v>92</v>
      </c>
      <c r="D83" s="202" t="s">
        <v>16</v>
      </c>
      <c r="E83" s="202" t="s">
        <v>17</v>
      </c>
      <c r="F83" s="199" t="s">
        <v>120</v>
      </c>
      <c r="G83" s="278" t="s">
        <v>612</v>
      </c>
      <c r="H83" s="199" t="s">
        <v>484</v>
      </c>
      <c r="I83" s="18">
        <v>10000</v>
      </c>
      <c r="J83" s="18">
        <v>121.56</v>
      </c>
      <c r="K83" s="16" t="s">
        <v>463</v>
      </c>
      <c r="L83" s="196">
        <v>45405</v>
      </c>
      <c r="M83" s="20"/>
      <c r="N83" s="20"/>
      <c r="O83" s="20">
        <f>J83</f>
        <v>121.56</v>
      </c>
      <c r="P83" s="20"/>
      <c r="Q83" s="20"/>
      <c r="R83" s="20"/>
      <c r="S83" s="20"/>
      <c r="T83" s="20"/>
      <c r="U83" s="21"/>
      <c r="V83" s="22"/>
    </row>
    <row r="84" spans="1:22" s="250" customFormat="1" ht="53.25" customHeight="1">
      <c r="A84" s="244"/>
      <c r="B84" s="269" t="s">
        <v>42</v>
      </c>
      <c r="C84" s="270" t="s">
        <v>92</v>
      </c>
      <c r="D84" s="270" t="s">
        <v>66</v>
      </c>
      <c r="E84" s="270" t="s">
        <v>67</v>
      </c>
      <c r="F84" s="271" t="s">
        <v>122</v>
      </c>
      <c r="G84" s="278" t="s">
        <v>541</v>
      </c>
      <c r="H84" s="273" t="s">
        <v>503</v>
      </c>
      <c r="I84" s="325">
        <v>10000</v>
      </c>
      <c r="J84" s="245">
        <v>769.5</v>
      </c>
      <c r="K84" s="246" t="s">
        <v>515</v>
      </c>
      <c r="L84" s="196">
        <v>45446</v>
      </c>
      <c r="M84" s="248"/>
      <c r="N84" s="248"/>
      <c r="O84" s="248"/>
      <c r="P84" s="248"/>
      <c r="Q84" s="248">
        <v>769.5</v>
      </c>
      <c r="R84" s="248"/>
      <c r="S84" s="248"/>
      <c r="T84" s="248"/>
      <c r="U84" s="249"/>
      <c r="V84" s="247"/>
    </row>
    <row r="85" spans="1:22" ht="53.25" customHeight="1">
      <c r="A85" s="575"/>
      <c r="B85" s="542" t="s">
        <v>42</v>
      </c>
      <c r="C85" s="571" t="s">
        <v>92</v>
      </c>
      <c r="D85" s="571" t="s">
        <v>16</v>
      </c>
      <c r="E85" s="571" t="s">
        <v>17</v>
      </c>
      <c r="F85" s="563" t="s">
        <v>125</v>
      </c>
      <c r="G85" s="611" t="s">
        <v>541</v>
      </c>
      <c r="H85" s="321" t="s">
        <v>126</v>
      </c>
      <c r="I85" s="322">
        <v>10000</v>
      </c>
      <c r="J85" s="564">
        <v>144.06</v>
      </c>
      <c r="K85" s="566" t="s">
        <v>520</v>
      </c>
      <c r="L85" s="567">
        <v>45450</v>
      </c>
      <c r="M85" s="544"/>
      <c r="N85" s="544"/>
      <c r="O85" s="544"/>
      <c r="P85" s="544"/>
      <c r="Q85" s="548">
        <f>J85</f>
        <v>144.06</v>
      </c>
      <c r="R85" s="544"/>
      <c r="S85" s="544"/>
      <c r="T85" s="544"/>
      <c r="U85" s="546"/>
      <c r="V85" s="22"/>
    </row>
    <row r="86" spans="1:22" ht="23.25" customHeight="1">
      <c r="A86" s="576"/>
      <c r="B86" s="543"/>
      <c r="C86" s="543"/>
      <c r="D86" s="543"/>
      <c r="E86" s="543"/>
      <c r="F86" s="543"/>
      <c r="G86" s="612"/>
      <c r="H86" s="277" t="s">
        <v>55</v>
      </c>
      <c r="I86" s="312">
        <v>20000</v>
      </c>
      <c r="J86" s="565"/>
      <c r="K86" s="565"/>
      <c r="L86" s="568"/>
      <c r="M86" s="545"/>
      <c r="N86" s="545"/>
      <c r="O86" s="545"/>
      <c r="P86" s="545"/>
      <c r="Q86" s="545"/>
      <c r="R86" s="545"/>
      <c r="S86" s="545"/>
      <c r="T86" s="545"/>
      <c r="U86" s="547"/>
      <c r="V86" s="22"/>
    </row>
    <row r="87" spans="1:22" s="250" customFormat="1" ht="156.75">
      <c r="A87" s="244"/>
      <c r="B87" s="469" t="s">
        <v>42</v>
      </c>
      <c r="C87" s="464" t="s">
        <v>92</v>
      </c>
      <c r="D87" s="270" t="s">
        <v>524</v>
      </c>
      <c r="E87" s="465"/>
      <c r="F87" s="271" t="s">
        <v>529</v>
      </c>
      <c r="G87" s="466" t="s">
        <v>542</v>
      </c>
      <c r="H87" s="271" t="s">
        <v>525</v>
      </c>
      <c r="I87" s="467"/>
      <c r="J87" s="468" t="s">
        <v>60</v>
      </c>
      <c r="K87" s="465"/>
      <c r="L87" s="196">
        <v>45657</v>
      </c>
      <c r="M87" s="248"/>
      <c r="N87" s="248"/>
      <c r="O87" s="248"/>
      <c r="P87" s="248"/>
      <c r="Q87" s="248"/>
      <c r="R87" s="248"/>
      <c r="S87" s="248"/>
      <c r="T87" s="248"/>
      <c r="U87" s="249" t="s">
        <v>645</v>
      </c>
      <c r="V87" s="247"/>
    </row>
    <row r="88" spans="1:22" ht="53.25" customHeight="1">
      <c r="A88" s="575"/>
      <c r="B88" s="542" t="s">
        <v>42</v>
      </c>
      <c r="C88" s="571" t="s">
        <v>92</v>
      </c>
      <c r="D88" s="571" t="s">
        <v>16</v>
      </c>
      <c r="E88" s="571" t="s">
        <v>17</v>
      </c>
      <c r="F88" s="563" t="s">
        <v>527</v>
      </c>
      <c r="G88" s="561" t="s">
        <v>543</v>
      </c>
      <c r="H88" s="324" t="s">
        <v>478</v>
      </c>
      <c r="I88" s="253">
        <v>100000</v>
      </c>
      <c r="J88" s="564">
        <v>1665</v>
      </c>
      <c r="K88" s="566" t="s">
        <v>514</v>
      </c>
      <c r="L88" s="567">
        <v>45472</v>
      </c>
      <c r="M88" s="544"/>
      <c r="N88" s="544"/>
      <c r="O88" s="544"/>
      <c r="P88" s="544"/>
      <c r="Q88" s="548">
        <f>J88</f>
        <v>1665</v>
      </c>
      <c r="R88" s="544"/>
      <c r="S88" s="544"/>
      <c r="T88" s="544"/>
      <c r="U88" s="546"/>
      <c r="V88" s="22"/>
    </row>
    <row r="89" spans="1:22" ht="23.25" customHeight="1">
      <c r="A89" s="576"/>
      <c r="B89" s="543"/>
      <c r="C89" s="543"/>
      <c r="D89" s="543"/>
      <c r="E89" s="543"/>
      <c r="F89" s="543"/>
      <c r="G89" s="562"/>
      <c r="H89" s="308" t="s">
        <v>111</v>
      </c>
      <c r="I89" s="309">
        <v>80000</v>
      </c>
      <c r="J89" s="565"/>
      <c r="K89" s="565"/>
      <c r="L89" s="568"/>
      <c r="M89" s="545"/>
      <c r="N89" s="545"/>
      <c r="O89" s="545"/>
      <c r="P89" s="545"/>
      <c r="Q89" s="545"/>
      <c r="R89" s="545"/>
      <c r="S89" s="545"/>
      <c r="T89" s="545"/>
      <c r="U89" s="547"/>
      <c r="V89" s="22"/>
    </row>
    <row r="90" spans="1:22" ht="23.25" customHeight="1">
      <c r="A90" s="576"/>
      <c r="B90" s="543"/>
      <c r="C90" s="543"/>
      <c r="D90" s="543"/>
      <c r="E90" s="543"/>
      <c r="F90" s="543"/>
      <c r="G90" s="562"/>
      <c r="H90" s="308" t="s">
        <v>112</v>
      </c>
      <c r="I90" s="309">
        <v>20000</v>
      </c>
      <c r="J90" s="565"/>
      <c r="K90" s="565"/>
      <c r="L90" s="568"/>
      <c r="M90" s="545"/>
      <c r="N90" s="545"/>
      <c r="O90" s="545"/>
      <c r="P90" s="545"/>
      <c r="Q90" s="545"/>
      <c r="R90" s="545"/>
      <c r="S90" s="545"/>
      <c r="T90" s="545"/>
      <c r="U90" s="547"/>
      <c r="V90" s="22"/>
    </row>
    <row r="91" spans="1:22" ht="23.25" customHeight="1">
      <c r="A91" s="576"/>
      <c r="B91" s="543"/>
      <c r="C91" s="543"/>
      <c r="D91" s="543"/>
      <c r="E91" s="543"/>
      <c r="F91" s="543"/>
      <c r="G91" s="562"/>
      <c r="H91" s="308" t="s">
        <v>48</v>
      </c>
      <c r="I91" s="309">
        <v>13900</v>
      </c>
      <c r="J91" s="565"/>
      <c r="K91" s="565"/>
      <c r="L91" s="568"/>
      <c r="M91" s="545"/>
      <c r="N91" s="545"/>
      <c r="O91" s="545"/>
      <c r="P91" s="545"/>
      <c r="Q91" s="545"/>
      <c r="R91" s="545"/>
      <c r="S91" s="545"/>
      <c r="T91" s="545"/>
      <c r="U91" s="547"/>
      <c r="V91" s="22"/>
    </row>
    <row r="92" spans="1:22" ht="23.25" customHeight="1">
      <c r="A92" s="576"/>
      <c r="B92" s="543"/>
      <c r="C92" s="543"/>
      <c r="D92" s="543"/>
      <c r="E92" s="543"/>
      <c r="F92" s="543"/>
      <c r="G92" s="562"/>
      <c r="H92" s="308" t="s">
        <v>152</v>
      </c>
      <c r="I92" s="309">
        <v>13900</v>
      </c>
      <c r="J92" s="565"/>
      <c r="K92" s="565"/>
      <c r="L92" s="568"/>
      <c r="M92" s="545"/>
      <c r="N92" s="545"/>
      <c r="O92" s="545"/>
      <c r="P92" s="545"/>
      <c r="Q92" s="545"/>
      <c r="R92" s="545"/>
      <c r="S92" s="545"/>
      <c r="T92" s="545"/>
      <c r="U92" s="547"/>
      <c r="V92" s="22"/>
    </row>
    <row r="93" spans="1:22" ht="23.25" customHeight="1">
      <c r="A93" s="576"/>
      <c r="B93" s="543"/>
      <c r="C93" s="543"/>
      <c r="D93" s="543"/>
      <c r="E93" s="543"/>
      <c r="F93" s="543"/>
      <c r="G93" s="562"/>
      <c r="H93" s="308" t="s">
        <v>50</v>
      </c>
      <c r="I93" s="309">
        <v>13900</v>
      </c>
      <c r="J93" s="565"/>
      <c r="K93" s="565"/>
      <c r="L93" s="568"/>
      <c r="M93" s="545"/>
      <c r="N93" s="545"/>
      <c r="O93" s="545"/>
      <c r="P93" s="545"/>
      <c r="Q93" s="545"/>
      <c r="R93" s="545"/>
      <c r="S93" s="545"/>
      <c r="T93" s="545"/>
      <c r="U93" s="547"/>
      <c r="V93" s="22"/>
    </row>
    <row r="94" spans="1:22" ht="23.25" customHeight="1">
      <c r="A94" s="576"/>
      <c r="B94" s="543"/>
      <c r="C94" s="543"/>
      <c r="D94" s="543"/>
      <c r="E94" s="543"/>
      <c r="F94" s="543"/>
      <c r="G94" s="562"/>
      <c r="H94" s="308" t="s">
        <v>51</v>
      </c>
      <c r="I94" s="309">
        <v>13900</v>
      </c>
      <c r="J94" s="565"/>
      <c r="K94" s="565"/>
      <c r="L94" s="568"/>
      <c r="M94" s="545"/>
      <c r="N94" s="545"/>
      <c r="O94" s="545"/>
      <c r="P94" s="545"/>
      <c r="Q94" s="545"/>
      <c r="R94" s="545"/>
      <c r="S94" s="545"/>
      <c r="T94" s="545"/>
      <c r="U94" s="547"/>
      <c r="V94" s="22"/>
    </row>
    <row r="95" spans="1:22" ht="23.25" customHeight="1">
      <c r="A95" s="576"/>
      <c r="B95" s="543"/>
      <c r="C95" s="543"/>
      <c r="D95" s="543"/>
      <c r="E95" s="543"/>
      <c r="F95" s="543"/>
      <c r="G95" s="562"/>
      <c r="H95" s="308" t="s">
        <v>52</v>
      </c>
      <c r="I95" s="309">
        <v>20000</v>
      </c>
      <c r="J95" s="565"/>
      <c r="K95" s="565"/>
      <c r="L95" s="568"/>
      <c r="M95" s="545"/>
      <c r="N95" s="545"/>
      <c r="O95" s="545"/>
      <c r="P95" s="545"/>
      <c r="Q95" s="545"/>
      <c r="R95" s="545"/>
      <c r="S95" s="545"/>
      <c r="T95" s="545"/>
      <c r="U95" s="547"/>
      <c r="V95" s="22"/>
    </row>
    <row r="96" spans="1:22" ht="23.25" customHeight="1">
      <c r="A96" s="576"/>
      <c r="B96" s="543"/>
      <c r="C96" s="543"/>
      <c r="D96" s="543"/>
      <c r="E96" s="543"/>
      <c r="F96" s="543"/>
      <c r="G96" s="562"/>
      <c r="H96" s="308" t="s">
        <v>115</v>
      </c>
      <c r="I96" s="308" t="s">
        <v>99</v>
      </c>
      <c r="J96" s="565"/>
      <c r="K96" s="565"/>
      <c r="L96" s="568"/>
      <c r="M96" s="545"/>
      <c r="N96" s="545"/>
      <c r="O96" s="545"/>
      <c r="P96" s="545"/>
      <c r="Q96" s="545"/>
      <c r="R96" s="545"/>
      <c r="S96" s="545"/>
      <c r="T96" s="545"/>
      <c r="U96" s="547"/>
      <c r="V96" s="22"/>
    </row>
    <row r="97" spans="1:22" ht="98.25" customHeight="1">
      <c r="A97" s="576"/>
      <c r="B97" s="543"/>
      <c r="C97" s="543"/>
      <c r="D97" s="543"/>
      <c r="E97" s="543"/>
      <c r="F97" s="543"/>
      <c r="G97" s="562"/>
      <c r="H97" s="308" t="s">
        <v>53</v>
      </c>
      <c r="I97" s="308" t="s">
        <v>472</v>
      </c>
      <c r="J97" s="565"/>
      <c r="K97" s="565"/>
      <c r="L97" s="568"/>
      <c r="M97" s="545"/>
      <c r="N97" s="545"/>
      <c r="O97" s="545"/>
      <c r="P97" s="545"/>
      <c r="Q97" s="545"/>
      <c r="R97" s="545"/>
      <c r="S97" s="545"/>
      <c r="T97" s="545"/>
      <c r="U97" s="547"/>
      <c r="V97" s="22"/>
    </row>
    <row r="98" spans="1:22" ht="23.25" customHeight="1">
      <c r="A98" s="576"/>
      <c r="B98" s="543"/>
      <c r="C98" s="543"/>
      <c r="D98" s="543"/>
      <c r="E98" s="543"/>
      <c r="F98" s="543"/>
      <c r="G98" s="562"/>
      <c r="H98" s="308" t="s">
        <v>116</v>
      </c>
      <c r="I98" s="308" t="s">
        <v>99</v>
      </c>
      <c r="J98" s="565"/>
      <c r="K98" s="565"/>
      <c r="L98" s="568"/>
      <c r="M98" s="545"/>
      <c r="N98" s="545"/>
      <c r="O98" s="545"/>
      <c r="P98" s="545"/>
      <c r="Q98" s="545"/>
      <c r="R98" s="545"/>
      <c r="S98" s="545"/>
      <c r="T98" s="545"/>
      <c r="U98" s="547"/>
      <c r="V98" s="22"/>
    </row>
    <row r="99" spans="1:22" ht="23.25" customHeight="1">
      <c r="A99" s="576"/>
      <c r="B99" s="543"/>
      <c r="C99" s="543"/>
      <c r="D99" s="543"/>
      <c r="E99" s="543"/>
      <c r="F99" s="543"/>
      <c r="G99" s="608"/>
      <c r="H99" s="277" t="s">
        <v>55</v>
      </c>
      <c r="I99" s="312">
        <v>20000</v>
      </c>
      <c r="J99" s="565"/>
      <c r="K99" s="565"/>
      <c r="L99" s="568"/>
      <c r="M99" s="545"/>
      <c r="N99" s="545"/>
      <c r="O99" s="545"/>
      <c r="P99" s="545"/>
      <c r="Q99" s="545"/>
      <c r="R99" s="545"/>
      <c r="S99" s="545"/>
      <c r="T99" s="545"/>
      <c r="U99" s="547"/>
      <c r="V99" s="22"/>
    </row>
    <row r="100" spans="1:22" ht="53.25" customHeight="1">
      <c r="A100" s="575"/>
      <c r="B100" s="542" t="s">
        <v>42</v>
      </c>
      <c r="C100" s="571" t="s">
        <v>92</v>
      </c>
      <c r="D100" s="571" t="s">
        <v>16</v>
      </c>
      <c r="E100" s="571" t="s">
        <v>17</v>
      </c>
      <c r="F100" s="563" t="s">
        <v>154</v>
      </c>
      <c r="G100" s="561" t="s">
        <v>544</v>
      </c>
      <c r="H100" s="275" t="s">
        <v>592</v>
      </c>
      <c r="I100" s="318">
        <v>12000000</v>
      </c>
      <c r="J100" s="564">
        <v>1850</v>
      </c>
      <c r="K100" s="566" t="s">
        <v>603</v>
      </c>
      <c r="L100" s="567">
        <v>45564</v>
      </c>
      <c r="M100" s="544"/>
      <c r="N100" s="544"/>
      <c r="O100" s="544"/>
      <c r="P100" s="548"/>
      <c r="Q100" s="544"/>
      <c r="R100" s="544"/>
      <c r="S100" s="544"/>
      <c r="T100" s="544"/>
      <c r="U100" s="546"/>
      <c r="V100" s="22"/>
    </row>
    <row r="101" spans="1:22" ht="23.25" customHeight="1">
      <c r="A101" s="576"/>
      <c r="B101" s="543"/>
      <c r="C101" s="543"/>
      <c r="D101" s="543"/>
      <c r="E101" s="543"/>
      <c r="F101" s="543"/>
      <c r="G101" s="562"/>
      <c r="H101" s="310" t="s">
        <v>111</v>
      </c>
      <c r="I101" s="313">
        <v>10000000</v>
      </c>
      <c r="J101" s="565"/>
      <c r="K101" s="565"/>
      <c r="L101" s="568"/>
      <c r="M101" s="545"/>
      <c r="N101" s="545"/>
      <c r="O101" s="545"/>
      <c r="P101" s="545"/>
      <c r="Q101" s="545"/>
      <c r="R101" s="545"/>
      <c r="S101" s="545"/>
      <c r="T101" s="545"/>
      <c r="U101" s="547"/>
      <c r="V101" s="22"/>
    </row>
    <row r="102" spans="1:22" ht="23.25" customHeight="1">
      <c r="A102" s="576"/>
      <c r="B102" s="543"/>
      <c r="C102" s="543"/>
      <c r="D102" s="543"/>
      <c r="E102" s="543"/>
      <c r="F102" s="543"/>
      <c r="G102" s="562"/>
      <c r="H102" s="310" t="s">
        <v>112</v>
      </c>
      <c r="I102" s="313">
        <v>2000000</v>
      </c>
      <c r="J102" s="565"/>
      <c r="K102" s="565"/>
      <c r="L102" s="568"/>
      <c r="M102" s="545"/>
      <c r="N102" s="545"/>
      <c r="O102" s="545"/>
      <c r="P102" s="545"/>
      <c r="Q102" s="545"/>
      <c r="R102" s="545"/>
      <c r="S102" s="545"/>
      <c r="T102" s="545"/>
      <c r="U102" s="547"/>
      <c r="V102" s="22"/>
    </row>
    <row r="103" spans="1:22" ht="83.25" customHeight="1">
      <c r="A103" s="576"/>
      <c r="B103" s="543"/>
      <c r="C103" s="543"/>
      <c r="D103" s="543"/>
      <c r="E103" s="543"/>
      <c r="F103" s="543"/>
      <c r="G103" s="562"/>
      <c r="H103" s="310" t="s">
        <v>65</v>
      </c>
      <c r="I103" s="310" t="s">
        <v>472</v>
      </c>
      <c r="J103" s="565"/>
      <c r="K103" s="565"/>
      <c r="L103" s="568"/>
      <c r="M103" s="545"/>
      <c r="N103" s="545"/>
      <c r="O103" s="545"/>
      <c r="P103" s="545"/>
      <c r="Q103" s="545"/>
      <c r="R103" s="545"/>
      <c r="S103" s="545"/>
      <c r="T103" s="545"/>
      <c r="U103" s="547"/>
      <c r="V103" s="22"/>
    </row>
    <row r="104" spans="1:22" ht="23.25" customHeight="1">
      <c r="A104" s="576"/>
      <c r="B104" s="543"/>
      <c r="C104" s="543"/>
      <c r="D104" s="543"/>
      <c r="E104" s="543"/>
      <c r="F104" s="543"/>
      <c r="G104" s="562"/>
      <c r="H104" s="276" t="s">
        <v>55</v>
      </c>
      <c r="I104" s="307">
        <v>20000</v>
      </c>
      <c r="J104" s="565"/>
      <c r="K104" s="565"/>
      <c r="L104" s="568"/>
      <c r="M104" s="545"/>
      <c r="N104" s="545"/>
      <c r="O104" s="545"/>
      <c r="P104" s="545"/>
      <c r="Q104" s="545"/>
      <c r="R104" s="545"/>
      <c r="S104" s="545"/>
      <c r="T104" s="545"/>
      <c r="U104" s="547"/>
      <c r="V104" s="22"/>
    </row>
    <row r="105" spans="1:22" ht="63" customHeight="1">
      <c r="A105" s="415"/>
      <c r="B105" s="203" t="s">
        <v>42</v>
      </c>
      <c r="C105" s="204" t="s">
        <v>92</v>
      </c>
      <c r="D105" s="204" t="s">
        <v>66</v>
      </c>
      <c r="E105" s="252" t="s">
        <v>17</v>
      </c>
      <c r="F105" s="206" t="s">
        <v>617</v>
      </c>
      <c r="G105" s="289" t="s">
        <v>540</v>
      </c>
      <c r="H105" s="424" t="s">
        <v>613</v>
      </c>
      <c r="I105" s="428">
        <v>10000000</v>
      </c>
      <c r="J105" s="426">
        <v>786</v>
      </c>
      <c r="K105" s="252"/>
      <c r="L105" s="49">
        <v>45603</v>
      </c>
      <c r="M105" s="412"/>
      <c r="N105" s="412"/>
      <c r="O105" s="412"/>
      <c r="P105" s="412"/>
      <c r="Q105" s="412"/>
      <c r="R105" s="412"/>
      <c r="S105" s="412"/>
      <c r="T105" s="412"/>
      <c r="U105" s="413"/>
      <c r="V105" s="22"/>
    </row>
    <row r="106" spans="1:22" ht="142.5">
      <c r="A106" s="415"/>
      <c r="B106" s="203" t="s">
        <v>42</v>
      </c>
      <c r="C106" s="204" t="s">
        <v>92</v>
      </c>
      <c r="D106" s="204" t="s">
        <v>16</v>
      </c>
      <c r="E106" s="204" t="s">
        <v>524</v>
      </c>
      <c r="F106" s="206" t="s">
        <v>618</v>
      </c>
      <c r="G106" s="425" t="s">
        <v>540</v>
      </c>
      <c r="H106" s="424" t="s">
        <v>614</v>
      </c>
      <c r="I106" s="427"/>
      <c r="J106" s="426">
        <v>1099</v>
      </c>
      <c r="K106" s="414"/>
      <c r="L106" s="49">
        <v>45603</v>
      </c>
      <c r="M106" s="412"/>
      <c r="N106" s="412"/>
      <c r="O106" s="412"/>
      <c r="P106" s="412"/>
      <c r="Q106" s="412"/>
      <c r="R106" s="412"/>
      <c r="S106" s="412"/>
      <c r="T106" s="412"/>
      <c r="U106" s="413"/>
      <c r="V106" s="22"/>
    </row>
    <row r="107" spans="1:22" ht="53.25" customHeight="1">
      <c r="A107" s="575"/>
      <c r="B107" s="542" t="s">
        <v>42</v>
      </c>
      <c r="C107" s="571" t="s">
        <v>92</v>
      </c>
      <c r="D107" s="571" t="s">
        <v>16</v>
      </c>
      <c r="E107" s="571" t="s">
        <v>17</v>
      </c>
      <c r="F107" s="563" t="s">
        <v>81</v>
      </c>
      <c r="G107" s="561" t="s">
        <v>545</v>
      </c>
      <c r="H107" s="324" t="s">
        <v>637</v>
      </c>
      <c r="I107" s="253"/>
      <c r="J107" s="645">
        <v>2705</v>
      </c>
      <c r="K107" s="571" t="s">
        <v>635</v>
      </c>
      <c r="L107" s="605">
        <v>45641</v>
      </c>
      <c r="M107" s="544"/>
      <c r="N107" s="544"/>
      <c r="O107" s="544"/>
      <c r="P107" s="544"/>
      <c r="Q107" s="544"/>
      <c r="R107" s="544"/>
      <c r="S107" s="544"/>
      <c r="T107" s="544"/>
      <c r="U107" s="546"/>
      <c r="V107" s="22"/>
    </row>
    <row r="108" spans="1:22" ht="23.25" customHeight="1">
      <c r="A108" s="576"/>
      <c r="B108" s="543"/>
      <c r="C108" s="543"/>
      <c r="D108" s="543"/>
      <c r="E108" s="543"/>
      <c r="F108" s="543"/>
      <c r="G108" s="562"/>
      <c r="H108" s="308" t="s">
        <v>152</v>
      </c>
      <c r="I108" s="309"/>
      <c r="J108" s="543"/>
      <c r="K108" s="543"/>
      <c r="L108" s="606"/>
      <c r="M108" s="545"/>
      <c r="N108" s="545"/>
      <c r="O108" s="545"/>
      <c r="P108" s="545"/>
      <c r="Q108" s="545"/>
      <c r="R108" s="545"/>
      <c r="S108" s="545"/>
      <c r="T108" s="545"/>
      <c r="U108" s="547"/>
      <c r="V108" s="22"/>
    </row>
    <row r="109" spans="1:22" ht="23.25" customHeight="1">
      <c r="A109" s="576"/>
      <c r="B109" s="543"/>
      <c r="C109" s="543"/>
      <c r="D109" s="543"/>
      <c r="E109" s="543"/>
      <c r="F109" s="543"/>
      <c r="G109" s="562"/>
      <c r="H109" s="308" t="s">
        <v>50</v>
      </c>
      <c r="I109" s="309"/>
      <c r="J109" s="543"/>
      <c r="K109" s="543"/>
      <c r="L109" s="606"/>
      <c r="M109" s="545"/>
      <c r="N109" s="545"/>
      <c r="O109" s="545"/>
      <c r="P109" s="545"/>
      <c r="Q109" s="545"/>
      <c r="R109" s="545"/>
      <c r="S109" s="545"/>
      <c r="T109" s="545"/>
      <c r="U109" s="547"/>
      <c r="V109" s="22"/>
    </row>
    <row r="110" spans="1:22" ht="23.25" customHeight="1">
      <c r="A110" s="576"/>
      <c r="B110" s="543"/>
      <c r="C110" s="543"/>
      <c r="D110" s="543"/>
      <c r="E110" s="543"/>
      <c r="F110" s="543"/>
      <c r="G110" s="562"/>
      <c r="H110" s="308" t="s">
        <v>51</v>
      </c>
      <c r="I110" s="309"/>
      <c r="J110" s="543"/>
      <c r="K110" s="543"/>
      <c r="L110" s="606"/>
      <c r="M110" s="545"/>
      <c r="N110" s="545"/>
      <c r="O110" s="545"/>
      <c r="P110" s="545"/>
      <c r="Q110" s="545"/>
      <c r="R110" s="545"/>
      <c r="S110" s="545"/>
      <c r="T110" s="545"/>
      <c r="U110" s="547"/>
      <c r="V110" s="22"/>
    </row>
    <row r="111" spans="1:22" ht="23.25" customHeight="1">
      <c r="A111" s="576"/>
      <c r="B111" s="543"/>
      <c r="C111" s="543"/>
      <c r="D111" s="543"/>
      <c r="E111" s="543"/>
      <c r="F111" s="543"/>
      <c r="G111" s="562"/>
      <c r="H111" s="308" t="s">
        <v>65</v>
      </c>
      <c r="I111" s="309"/>
      <c r="J111" s="543"/>
      <c r="K111" s="543"/>
      <c r="L111" s="606"/>
      <c r="M111" s="545"/>
      <c r="N111" s="545"/>
      <c r="O111" s="545"/>
      <c r="P111" s="545"/>
      <c r="Q111" s="545"/>
      <c r="R111" s="545"/>
      <c r="S111" s="545"/>
      <c r="T111" s="545"/>
      <c r="U111" s="547"/>
      <c r="V111" s="22"/>
    </row>
    <row r="112" spans="1:22" ht="23.25" customHeight="1">
      <c r="A112" s="576"/>
      <c r="B112" s="543"/>
      <c r="C112" s="543"/>
      <c r="D112" s="543"/>
      <c r="E112" s="543"/>
      <c r="F112" s="543"/>
      <c r="G112" s="562"/>
      <c r="H112" s="308" t="s">
        <v>115</v>
      </c>
      <c r="I112" s="309"/>
      <c r="J112" s="543"/>
      <c r="K112" s="543"/>
      <c r="L112" s="606"/>
      <c r="M112" s="545"/>
      <c r="N112" s="545"/>
      <c r="O112" s="545"/>
      <c r="P112" s="545"/>
      <c r="Q112" s="545"/>
      <c r="R112" s="545"/>
      <c r="S112" s="545"/>
      <c r="T112" s="545"/>
      <c r="U112" s="547"/>
      <c r="V112" s="22"/>
    </row>
    <row r="113" spans="1:22" ht="23.25" customHeight="1">
      <c r="A113" s="576"/>
      <c r="B113" s="543"/>
      <c r="C113" s="543"/>
      <c r="D113" s="543"/>
      <c r="E113" s="543"/>
      <c r="F113" s="543"/>
      <c r="G113" s="562"/>
      <c r="H113" s="311" t="s">
        <v>84</v>
      </c>
      <c r="I113" s="314"/>
      <c r="J113" s="543"/>
      <c r="K113" s="543"/>
      <c r="L113" s="606"/>
      <c r="M113" s="545"/>
      <c r="N113" s="545"/>
      <c r="O113" s="545"/>
      <c r="P113" s="545"/>
      <c r="Q113" s="545"/>
      <c r="R113" s="545"/>
      <c r="S113" s="545"/>
      <c r="T113" s="545"/>
      <c r="U113" s="547"/>
      <c r="V113" s="22"/>
    </row>
    <row r="114" spans="1:22" ht="53.25" customHeight="1">
      <c r="A114" s="226"/>
      <c r="B114" s="203" t="s">
        <v>42</v>
      </c>
      <c r="C114" s="204" t="s">
        <v>92</v>
      </c>
      <c r="D114" s="204" t="s">
        <v>66</v>
      </c>
      <c r="E114" s="204" t="s">
        <v>17</v>
      </c>
      <c r="F114" s="206" t="s">
        <v>159</v>
      </c>
      <c r="G114" s="206"/>
      <c r="H114" s="326" t="s">
        <v>160</v>
      </c>
      <c r="I114" s="327"/>
      <c r="J114" s="201">
        <v>588.5</v>
      </c>
      <c r="K114" s="204" t="s">
        <v>635</v>
      </c>
      <c r="L114" s="49">
        <v>45641</v>
      </c>
      <c r="M114" s="69"/>
      <c r="N114" s="69"/>
      <c r="O114" s="69"/>
      <c r="P114" s="50"/>
      <c r="Q114" s="69"/>
      <c r="R114" s="69"/>
      <c r="S114" s="69"/>
      <c r="T114" s="69"/>
      <c r="U114" s="51"/>
      <c r="V114" s="27"/>
    </row>
    <row r="115" spans="1:22" ht="23.25" customHeight="1">
      <c r="A115" s="71"/>
      <c r="B115" s="72" t="s">
        <v>161</v>
      </c>
      <c r="C115" s="73"/>
      <c r="D115" s="73"/>
      <c r="E115" s="73"/>
      <c r="F115" s="74" t="s">
        <v>41</v>
      </c>
      <c r="G115" s="294"/>
      <c r="H115" s="74" t="s">
        <v>41</v>
      </c>
      <c r="I115" s="31" t="s">
        <v>41</v>
      </c>
      <c r="J115" s="74" t="s">
        <v>41</v>
      </c>
      <c r="K115" s="72"/>
      <c r="L115" s="76"/>
      <c r="M115" s="77">
        <f t="shared" ref="M115:T115" si="5">SUM(M76:M114)</f>
        <v>0</v>
      </c>
      <c r="N115" s="77">
        <f t="shared" si="5"/>
        <v>0</v>
      </c>
      <c r="O115" s="77">
        <f t="shared" si="5"/>
        <v>1151.56</v>
      </c>
      <c r="P115" s="77">
        <f t="shared" si="5"/>
        <v>0</v>
      </c>
      <c r="Q115" s="77">
        <f t="shared" si="5"/>
        <v>2578.56</v>
      </c>
      <c r="R115" s="77">
        <f t="shared" si="5"/>
        <v>0</v>
      </c>
      <c r="S115" s="77">
        <f t="shared" si="5"/>
        <v>0</v>
      </c>
      <c r="T115" s="77">
        <f t="shared" si="5"/>
        <v>0</v>
      </c>
      <c r="U115" s="78"/>
      <c r="V115" s="75"/>
    </row>
    <row r="116" spans="1:22" ht="23.25" customHeight="1">
      <c r="A116" s="79"/>
      <c r="B116" s="80"/>
      <c r="C116" s="80"/>
      <c r="D116" s="80"/>
      <c r="E116" s="80"/>
      <c r="F116" s="81" t="s">
        <v>41</v>
      </c>
      <c r="G116" s="295"/>
      <c r="H116" s="81" t="s">
        <v>41</v>
      </c>
      <c r="I116" s="82" t="s">
        <v>41</v>
      </c>
      <c r="J116" s="81" t="s">
        <v>41</v>
      </c>
      <c r="K116" s="80"/>
      <c r="L116" s="84"/>
      <c r="M116" s="85"/>
      <c r="N116" s="85"/>
      <c r="O116" s="85"/>
      <c r="P116" s="85"/>
      <c r="Q116" s="85"/>
      <c r="R116" s="85"/>
      <c r="S116" s="86"/>
      <c r="T116" s="86"/>
      <c r="U116" s="80"/>
      <c r="V116" s="83"/>
    </row>
    <row r="117" spans="1:22" ht="23.25" customHeight="1">
      <c r="A117" s="678"/>
      <c r="B117" s="579" t="s">
        <v>14</v>
      </c>
      <c r="C117" s="570" t="s">
        <v>92</v>
      </c>
      <c r="D117" s="570" t="s">
        <v>162</v>
      </c>
      <c r="E117" s="570" t="s">
        <v>163</v>
      </c>
      <c r="F117" s="596" t="s">
        <v>164</v>
      </c>
      <c r="G117" s="425"/>
      <c r="H117" s="308" t="s">
        <v>165</v>
      </c>
      <c r="I117" s="309">
        <v>50000</v>
      </c>
      <c r="J117" s="676">
        <v>930</v>
      </c>
      <c r="K117" s="570" t="s">
        <v>166</v>
      </c>
      <c r="L117" s="650" t="s">
        <v>167</v>
      </c>
      <c r="M117" s="557"/>
      <c r="N117" s="557"/>
      <c r="O117" s="557"/>
      <c r="P117" s="557"/>
      <c r="Q117" s="557"/>
      <c r="R117" s="557"/>
      <c r="S117" s="557"/>
      <c r="T117" s="557"/>
      <c r="U117" s="89"/>
      <c r="V117" s="83"/>
    </row>
    <row r="118" spans="1:22" ht="23.25" customHeight="1">
      <c r="A118" s="664"/>
      <c r="B118" s="603"/>
      <c r="C118" s="603"/>
      <c r="D118" s="603"/>
      <c r="E118" s="603"/>
      <c r="F118" s="644"/>
      <c r="G118" s="283"/>
      <c r="H118" s="308" t="s">
        <v>168</v>
      </c>
      <c r="I118" s="309">
        <v>50000</v>
      </c>
      <c r="J118" s="644"/>
      <c r="K118" s="603"/>
      <c r="L118" s="651"/>
      <c r="M118" s="558"/>
      <c r="N118" s="558"/>
      <c r="O118" s="558"/>
      <c r="P118" s="558"/>
      <c r="Q118" s="558"/>
      <c r="R118" s="558"/>
      <c r="S118" s="558"/>
      <c r="T118" s="558"/>
      <c r="U118" s="89"/>
      <c r="V118" s="83"/>
    </row>
    <row r="119" spans="1:22" ht="23.25" customHeight="1">
      <c r="A119" s="664"/>
      <c r="B119" s="603"/>
      <c r="C119" s="603"/>
      <c r="D119" s="603"/>
      <c r="E119" s="603"/>
      <c r="F119" s="644"/>
      <c r="G119" s="283"/>
      <c r="H119" s="308" t="s">
        <v>169</v>
      </c>
      <c r="I119" s="309">
        <v>50000</v>
      </c>
      <c r="J119" s="644"/>
      <c r="K119" s="603"/>
      <c r="L119" s="651"/>
      <c r="M119" s="558"/>
      <c r="N119" s="558"/>
      <c r="O119" s="558"/>
      <c r="P119" s="558"/>
      <c r="Q119" s="558"/>
      <c r="R119" s="558"/>
      <c r="S119" s="558"/>
      <c r="T119" s="558"/>
      <c r="U119" s="89"/>
      <c r="V119" s="83"/>
    </row>
    <row r="120" spans="1:22" ht="23.25" customHeight="1">
      <c r="A120" s="664"/>
      <c r="B120" s="603"/>
      <c r="C120" s="603"/>
      <c r="D120" s="603"/>
      <c r="E120" s="603"/>
      <c r="F120" s="644"/>
      <c r="G120" s="283"/>
      <c r="H120" s="308" t="s">
        <v>170</v>
      </c>
      <c r="I120" s="308" t="s">
        <v>171</v>
      </c>
      <c r="J120" s="644"/>
      <c r="K120" s="603"/>
      <c r="L120" s="651"/>
      <c r="M120" s="558"/>
      <c r="N120" s="558"/>
      <c r="O120" s="558"/>
      <c r="P120" s="558"/>
      <c r="Q120" s="558"/>
      <c r="R120" s="558"/>
      <c r="S120" s="558"/>
      <c r="T120" s="558"/>
      <c r="U120" s="89"/>
      <c r="V120" s="83"/>
    </row>
    <row r="121" spans="1:22" ht="42.75">
      <c r="A121" s="679"/>
      <c r="B121" s="649"/>
      <c r="C121" s="649"/>
      <c r="D121" s="649"/>
      <c r="E121" s="649"/>
      <c r="F121" s="677"/>
      <c r="G121" s="507"/>
      <c r="H121" s="277" t="s">
        <v>172</v>
      </c>
      <c r="I121" s="277" t="s">
        <v>173</v>
      </c>
      <c r="J121" s="677"/>
      <c r="K121" s="649"/>
      <c r="L121" s="652"/>
      <c r="M121" s="559"/>
      <c r="N121" s="559"/>
      <c r="O121" s="559"/>
      <c r="P121" s="559"/>
      <c r="Q121" s="559"/>
      <c r="R121" s="559"/>
      <c r="S121" s="559"/>
      <c r="T121" s="559"/>
      <c r="U121" s="66"/>
      <c r="V121" s="91"/>
    </row>
    <row r="122" spans="1:22" ht="23.25" customHeight="1">
      <c r="A122" s="663"/>
      <c r="B122" s="659" t="s">
        <v>14</v>
      </c>
      <c r="C122" s="660" t="s">
        <v>92</v>
      </c>
      <c r="D122" s="660" t="s">
        <v>16</v>
      </c>
      <c r="E122" s="660" t="s">
        <v>17</v>
      </c>
      <c r="F122" s="643" t="s">
        <v>174</v>
      </c>
      <c r="G122" s="561" t="s">
        <v>548</v>
      </c>
      <c r="H122" s="324" t="s">
        <v>175</v>
      </c>
      <c r="I122" s="253">
        <v>20000</v>
      </c>
      <c r="J122" s="671">
        <v>369.35</v>
      </c>
      <c r="K122" s="673" t="s">
        <v>707</v>
      </c>
      <c r="L122" s="653" t="s">
        <v>511</v>
      </c>
      <c r="M122" s="560"/>
      <c r="N122" s="560"/>
      <c r="O122" s="560"/>
      <c r="P122" s="638">
        <v>350.18</v>
      </c>
      <c r="Q122" s="560"/>
      <c r="R122" s="560"/>
      <c r="S122" s="560"/>
      <c r="T122" s="560"/>
      <c r="U122" s="631"/>
      <c r="V122" s="27"/>
    </row>
    <row r="123" spans="1:22" ht="23.25" customHeight="1">
      <c r="A123" s="664"/>
      <c r="B123" s="603"/>
      <c r="C123" s="603"/>
      <c r="D123" s="603"/>
      <c r="E123" s="603"/>
      <c r="F123" s="644"/>
      <c r="G123" s="562"/>
      <c r="H123" s="308" t="s">
        <v>178</v>
      </c>
      <c r="I123" s="309">
        <v>500000</v>
      </c>
      <c r="J123" s="672"/>
      <c r="K123" s="674"/>
      <c r="L123" s="654"/>
      <c r="M123" s="558"/>
      <c r="N123" s="558"/>
      <c r="O123" s="558"/>
      <c r="P123" s="558"/>
      <c r="Q123" s="558"/>
      <c r="R123" s="558"/>
      <c r="S123" s="558"/>
      <c r="T123" s="558"/>
      <c r="U123" s="632"/>
      <c r="V123" s="83"/>
    </row>
    <row r="124" spans="1:22" ht="38.25" customHeight="1">
      <c r="A124" s="664"/>
      <c r="B124" s="603"/>
      <c r="C124" s="603"/>
      <c r="D124" s="603"/>
      <c r="E124" s="603"/>
      <c r="F124" s="644"/>
      <c r="G124" s="562"/>
      <c r="H124" s="308" t="s">
        <v>179</v>
      </c>
      <c r="I124" s="309">
        <v>500000</v>
      </c>
      <c r="J124" s="672"/>
      <c r="K124" s="674"/>
      <c r="L124" s="654"/>
      <c r="M124" s="558"/>
      <c r="N124" s="558"/>
      <c r="O124" s="558"/>
      <c r="P124" s="558"/>
      <c r="Q124" s="558"/>
      <c r="R124" s="558"/>
      <c r="S124" s="558"/>
      <c r="T124" s="558"/>
      <c r="U124" s="632"/>
      <c r="V124" s="83"/>
    </row>
    <row r="125" spans="1:22" ht="23.25" customHeight="1">
      <c r="A125" s="664"/>
      <c r="B125" s="603"/>
      <c r="C125" s="603"/>
      <c r="D125" s="603"/>
      <c r="E125" s="603"/>
      <c r="F125" s="644"/>
      <c r="G125" s="562"/>
      <c r="H125" s="308" t="s">
        <v>180</v>
      </c>
      <c r="I125" s="309">
        <v>2500</v>
      </c>
      <c r="J125" s="672"/>
      <c r="K125" s="674"/>
      <c r="L125" s="654"/>
      <c r="M125" s="558"/>
      <c r="N125" s="558"/>
      <c r="O125" s="558"/>
      <c r="P125" s="558"/>
      <c r="Q125" s="558"/>
      <c r="R125" s="558"/>
      <c r="S125" s="558"/>
      <c r="T125" s="558"/>
      <c r="U125" s="632"/>
      <c r="V125" s="83"/>
    </row>
    <row r="126" spans="1:22" ht="38.25" customHeight="1">
      <c r="A126" s="664"/>
      <c r="B126" s="603"/>
      <c r="C126" s="603"/>
      <c r="D126" s="603"/>
      <c r="E126" s="603"/>
      <c r="F126" s="644"/>
      <c r="G126" s="607"/>
      <c r="H126" s="326" t="s">
        <v>181</v>
      </c>
      <c r="I126" s="327">
        <v>1000000</v>
      </c>
      <c r="J126" s="672"/>
      <c r="K126" s="674"/>
      <c r="L126" s="654"/>
      <c r="M126" s="558"/>
      <c r="N126" s="558"/>
      <c r="O126" s="558"/>
      <c r="P126" s="558"/>
      <c r="Q126" s="558"/>
      <c r="R126" s="558"/>
      <c r="S126" s="558"/>
      <c r="T126" s="558"/>
      <c r="U126" s="632"/>
      <c r="V126" s="83"/>
    </row>
    <row r="127" spans="1:22" ht="23.25" customHeight="1">
      <c r="A127" s="28"/>
      <c r="B127" s="29" t="s">
        <v>182</v>
      </c>
      <c r="C127" s="30"/>
      <c r="D127" s="30"/>
      <c r="E127" s="30"/>
      <c r="F127" s="31" t="s">
        <v>41</v>
      </c>
      <c r="G127" s="290"/>
      <c r="H127" s="31" t="s">
        <v>41</v>
      </c>
      <c r="I127" s="31" t="s">
        <v>41</v>
      </c>
      <c r="J127" s="31" t="s">
        <v>41</v>
      </c>
      <c r="K127" s="29"/>
      <c r="L127" s="34"/>
      <c r="M127" s="35">
        <f t="shared" ref="M127:T127" si="6">SUM(M117:M126)</f>
        <v>0</v>
      </c>
      <c r="N127" s="35">
        <f t="shared" si="6"/>
        <v>0</v>
      </c>
      <c r="O127" s="35">
        <f t="shared" si="6"/>
        <v>0</v>
      </c>
      <c r="P127" s="35">
        <f t="shared" si="6"/>
        <v>350.18</v>
      </c>
      <c r="Q127" s="35">
        <f t="shared" si="6"/>
        <v>0</v>
      </c>
      <c r="R127" s="35">
        <f t="shared" si="6"/>
        <v>0</v>
      </c>
      <c r="S127" s="35">
        <f t="shared" si="6"/>
        <v>0</v>
      </c>
      <c r="T127" s="35">
        <f t="shared" si="6"/>
        <v>0</v>
      </c>
      <c r="U127" s="36"/>
      <c r="V127" s="33"/>
    </row>
    <row r="128" spans="1:22" ht="23.25" customHeight="1">
      <c r="A128" s="63"/>
      <c r="B128" s="64"/>
      <c r="C128" s="64"/>
      <c r="D128" s="64"/>
      <c r="E128" s="64"/>
      <c r="F128" s="17" t="s">
        <v>41</v>
      </c>
      <c r="G128" s="235"/>
      <c r="H128" s="17" t="s">
        <v>183</v>
      </c>
      <c r="I128" s="24" t="s">
        <v>41</v>
      </c>
      <c r="J128" s="17" t="s">
        <v>41</v>
      </c>
      <c r="K128" s="64"/>
      <c r="L128" s="93"/>
      <c r="M128" s="20"/>
      <c r="N128" s="20"/>
      <c r="O128" s="20"/>
      <c r="P128" s="50"/>
      <c r="Q128" s="50"/>
      <c r="R128" s="50"/>
      <c r="S128" s="94"/>
      <c r="T128" s="94"/>
      <c r="U128" s="64"/>
      <c r="V128" s="22"/>
    </row>
    <row r="129" spans="1:22" ht="24.2" customHeight="1">
      <c r="A129" s="95"/>
      <c r="B129" s="96" t="s">
        <v>184</v>
      </c>
      <c r="C129" s="97"/>
      <c r="D129" s="97"/>
      <c r="E129" s="97"/>
      <c r="F129" s="98" t="s">
        <v>41</v>
      </c>
      <c r="G129" s="296"/>
      <c r="H129" s="98" t="s">
        <v>41</v>
      </c>
      <c r="I129" s="57" t="s">
        <v>41</v>
      </c>
      <c r="J129" s="98" t="s">
        <v>41</v>
      </c>
      <c r="K129" s="99"/>
      <c r="L129" s="101"/>
      <c r="M129" s="102">
        <f t="shared" ref="M129:T129" si="7">M115+M75+M127</f>
        <v>0</v>
      </c>
      <c r="N129" s="102">
        <f t="shared" si="7"/>
        <v>0</v>
      </c>
      <c r="O129" s="102">
        <f t="shared" si="7"/>
        <v>1151.56</v>
      </c>
      <c r="P129" s="61">
        <f t="shared" si="7"/>
        <v>1791.68</v>
      </c>
      <c r="Q129" s="61">
        <f t="shared" si="7"/>
        <v>3938.62</v>
      </c>
      <c r="R129" s="61">
        <f t="shared" si="7"/>
        <v>0</v>
      </c>
      <c r="S129" s="61">
        <f t="shared" si="7"/>
        <v>0</v>
      </c>
      <c r="T129" s="61">
        <f t="shared" si="7"/>
        <v>0</v>
      </c>
      <c r="U129" s="103"/>
      <c r="V129" s="100"/>
    </row>
    <row r="130" spans="1:22" ht="16.5" customHeight="1">
      <c r="A130" s="63"/>
      <c r="B130" s="64"/>
      <c r="C130" s="64"/>
      <c r="D130" s="64"/>
      <c r="E130" s="64"/>
      <c r="F130" s="17" t="s">
        <v>41</v>
      </c>
      <c r="G130" s="235"/>
      <c r="H130" s="17" t="s">
        <v>41</v>
      </c>
      <c r="I130" s="17" t="s">
        <v>41</v>
      </c>
      <c r="J130" s="17" t="s">
        <v>41</v>
      </c>
      <c r="K130" s="16"/>
      <c r="L130" s="19"/>
      <c r="M130" s="20"/>
      <c r="N130" s="20"/>
      <c r="O130" s="20"/>
      <c r="P130" s="20"/>
      <c r="Q130" s="20"/>
      <c r="R130" s="20"/>
      <c r="S130" s="20"/>
      <c r="T130" s="20"/>
      <c r="U130" s="21"/>
      <c r="V130" s="22"/>
    </row>
    <row r="131" spans="1:22" ht="38.25" customHeight="1">
      <c r="A131" s="665"/>
      <c r="B131" s="542" t="s">
        <v>14</v>
      </c>
      <c r="C131" s="571" t="s">
        <v>185</v>
      </c>
      <c r="D131" s="571" t="s">
        <v>16</v>
      </c>
      <c r="E131" s="571" t="s">
        <v>17</v>
      </c>
      <c r="F131" s="563" t="s">
        <v>186</v>
      </c>
      <c r="G131" s="561" t="s">
        <v>549</v>
      </c>
      <c r="H131" s="324" t="s">
        <v>187</v>
      </c>
      <c r="I131" s="253">
        <v>600000</v>
      </c>
      <c r="J131" s="564">
        <v>552.4</v>
      </c>
      <c r="K131" s="566" t="s">
        <v>518</v>
      </c>
      <c r="L131" s="639" t="s">
        <v>519</v>
      </c>
      <c r="M131" s="544"/>
      <c r="N131" s="544"/>
      <c r="O131" s="544"/>
      <c r="P131" s="544"/>
      <c r="Q131" s="548">
        <v>552.4</v>
      </c>
      <c r="R131" s="544"/>
      <c r="S131" s="544"/>
      <c r="T131" s="544"/>
      <c r="U131" s="546"/>
      <c r="V131" s="22"/>
    </row>
    <row r="132" spans="1:22" ht="23.25" customHeight="1">
      <c r="A132" s="666"/>
      <c r="B132" s="543"/>
      <c r="C132" s="543"/>
      <c r="D132" s="543"/>
      <c r="E132" s="543"/>
      <c r="F132" s="543"/>
      <c r="G132" s="562"/>
      <c r="H132" s="308" t="s">
        <v>21</v>
      </c>
      <c r="I132" s="309">
        <v>100000</v>
      </c>
      <c r="J132" s="565"/>
      <c r="K132" s="565"/>
      <c r="L132" s="568"/>
      <c r="M132" s="545"/>
      <c r="N132" s="545"/>
      <c r="O132" s="545"/>
      <c r="P132" s="545"/>
      <c r="Q132" s="545"/>
      <c r="R132" s="545"/>
      <c r="S132" s="545"/>
      <c r="T132" s="545"/>
      <c r="U132" s="547"/>
      <c r="V132" s="22"/>
    </row>
    <row r="133" spans="1:22" ht="23.25" customHeight="1">
      <c r="A133" s="666"/>
      <c r="B133" s="543"/>
      <c r="C133" s="543"/>
      <c r="D133" s="543"/>
      <c r="E133" s="543"/>
      <c r="F133" s="543"/>
      <c r="G133" s="562"/>
      <c r="H133" s="308" t="s">
        <v>190</v>
      </c>
      <c r="I133" s="309">
        <v>300000</v>
      </c>
      <c r="J133" s="565"/>
      <c r="K133" s="657"/>
      <c r="L133" s="568"/>
      <c r="M133" s="545"/>
      <c r="N133" s="545"/>
      <c r="O133" s="545"/>
      <c r="P133" s="545"/>
      <c r="Q133" s="545"/>
      <c r="R133" s="545"/>
      <c r="S133" s="545"/>
      <c r="T133" s="545"/>
      <c r="U133" s="547"/>
      <c r="V133" s="22"/>
    </row>
    <row r="134" spans="1:22" ht="23.25" customHeight="1">
      <c r="A134" s="666"/>
      <c r="B134" s="543"/>
      <c r="C134" s="543"/>
      <c r="D134" s="543"/>
      <c r="E134" s="543"/>
      <c r="F134" s="543"/>
      <c r="G134" s="610"/>
      <c r="H134" s="311" t="s">
        <v>191</v>
      </c>
      <c r="I134" s="314">
        <v>1000000</v>
      </c>
      <c r="J134" s="565"/>
      <c r="K134" s="658"/>
      <c r="L134" s="568"/>
      <c r="M134" s="545"/>
      <c r="N134" s="545"/>
      <c r="O134" s="545"/>
      <c r="P134" s="545"/>
      <c r="Q134" s="545"/>
      <c r="R134" s="545"/>
      <c r="S134" s="545"/>
      <c r="T134" s="545"/>
      <c r="U134" s="547"/>
      <c r="V134" s="22"/>
    </row>
    <row r="135" spans="1:22" ht="23.25" customHeight="1">
      <c r="A135" s="665"/>
      <c r="B135" s="542" t="s">
        <v>14</v>
      </c>
      <c r="C135" s="571" t="s">
        <v>185</v>
      </c>
      <c r="D135" s="571" t="s">
        <v>16</v>
      </c>
      <c r="E135" s="571" t="s">
        <v>17</v>
      </c>
      <c r="F135" s="563" t="s">
        <v>192</v>
      </c>
      <c r="G135" s="425"/>
      <c r="H135" s="308" t="s">
        <v>193</v>
      </c>
      <c r="I135" s="309">
        <v>3059910.26</v>
      </c>
      <c r="J135" s="645">
        <v>656.87</v>
      </c>
      <c r="K135" s="571" t="s">
        <v>647</v>
      </c>
      <c r="L135" s="605">
        <v>45661</v>
      </c>
      <c r="M135" s="544"/>
      <c r="N135" s="544"/>
      <c r="O135" s="544"/>
      <c r="P135" s="544"/>
      <c r="Q135" s="544"/>
      <c r="R135" s="544"/>
      <c r="S135" s="544"/>
      <c r="T135" s="544"/>
      <c r="U135" s="546"/>
      <c r="V135" s="22"/>
    </row>
    <row r="136" spans="1:22" ht="53.25" customHeight="1">
      <c r="A136" s="666"/>
      <c r="B136" s="543"/>
      <c r="C136" s="543"/>
      <c r="D136" s="543"/>
      <c r="E136" s="543"/>
      <c r="F136" s="543"/>
      <c r="G136" s="470"/>
      <c r="H136" s="506" t="s">
        <v>195</v>
      </c>
      <c r="I136" s="314">
        <v>3059910.26</v>
      </c>
      <c r="J136" s="543"/>
      <c r="K136" s="543"/>
      <c r="L136" s="606"/>
      <c r="M136" s="545"/>
      <c r="N136" s="545"/>
      <c r="O136" s="545"/>
      <c r="P136" s="545"/>
      <c r="Q136" s="545"/>
      <c r="R136" s="545"/>
      <c r="S136" s="545"/>
      <c r="T136" s="545"/>
      <c r="U136" s="547"/>
      <c r="V136" s="22"/>
    </row>
    <row r="137" spans="1:22" ht="23.25" customHeight="1">
      <c r="A137" s="227"/>
      <c r="B137" s="92" t="s">
        <v>14</v>
      </c>
      <c r="C137" s="45" t="s">
        <v>185</v>
      </c>
      <c r="D137" s="45" t="s">
        <v>196</v>
      </c>
      <c r="E137" s="45" t="s">
        <v>197</v>
      </c>
      <c r="F137" s="24" t="s">
        <v>198</v>
      </c>
      <c r="G137" s="285"/>
      <c r="H137" s="87" t="s">
        <v>199</v>
      </c>
      <c r="I137" s="87" t="s">
        <v>99</v>
      </c>
      <c r="J137" s="26">
        <v>1200</v>
      </c>
      <c r="K137" s="45" t="s">
        <v>200</v>
      </c>
      <c r="L137" s="49">
        <v>47248</v>
      </c>
      <c r="M137" s="50"/>
      <c r="N137" s="50"/>
      <c r="O137" s="50"/>
      <c r="P137" s="50"/>
      <c r="Q137" s="50"/>
      <c r="R137" s="50"/>
      <c r="S137" s="50"/>
      <c r="T137" s="50"/>
      <c r="U137" s="51"/>
      <c r="V137" s="27"/>
    </row>
    <row r="138" spans="1:22" ht="23.25" customHeight="1">
      <c r="A138" s="71"/>
      <c r="B138" s="72" t="s">
        <v>201</v>
      </c>
      <c r="C138" s="73"/>
      <c r="D138" s="73"/>
      <c r="E138" s="73"/>
      <c r="F138" s="74" t="s">
        <v>41</v>
      </c>
      <c r="G138" s="294"/>
      <c r="H138" s="74" t="s">
        <v>41</v>
      </c>
      <c r="I138" s="31" t="s">
        <v>41</v>
      </c>
      <c r="J138" s="74" t="s">
        <v>41</v>
      </c>
      <c r="K138" s="72"/>
      <c r="L138" s="76"/>
      <c r="M138" s="77">
        <f t="shared" ref="M138:T138" si="8">SUM(M131:M137)</f>
        <v>0</v>
      </c>
      <c r="N138" s="77">
        <f t="shared" si="8"/>
        <v>0</v>
      </c>
      <c r="O138" s="77">
        <f t="shared" si="8"/>
        <v>0</v>
      </c>
      <c r="P138" s="77">
        <f t="shared" si="8"/>
        <v>0</v>
      </c>
      <c r="Q138" s="77">
        <f t="shared" si="8"/>
        <v>552.4</v>
      </c>
      <c r="R138" s="77">
        <f t="shared" si="8"/>
        <v>0</v>
      </c>
      <c r="S138" s="77">
        <f t="shared" si="8"/>
        <v>0</v>
      </c>
      <c r="T138" s="77">
        <f t="shared" si="8"/>
        <v>0</v>
      </c>
      <c r="U138" s="78"/>
      <c r="V138" s="75"/>
    </row>
    <row r="139" spans="1:22" ht="23.25" customHeight="1">
      <c r="A139" s="8"/>
      <c r="B139" s="104"/>
      <c r="C139" s="104"/>
      <c r="D139" s="104"/>
      <c r="E139" s="104"/>
      <c r="F139" s="25" t="s">
        <v>41</v>
      </c>
      <c r="G139" s="297"/>
      <c r="H139" s="25" t="s">
        <v>41</v>
      </c>
      <c r="I139" s="24" t="s">
        <v>41</v>
      </c>
      <c r="J139" s="25" t="s">
        <v>41</v>
      </c>
      <c r="K139" s="104"/>
      <c r="L139" s="105"/>
      <c r="M139" s="106"/>
      <c r="N139" s="106"/>
      <c r="O139" s="106"/>
      <c r="P139" s="85"/>
      <c r="Q139" s="85"/>
      <c r="R139" s="85"/>
      <c r="S139" s="86"/>
      <c r="T139" s="86"/>
      <c r="U139" s="104"/>
      <c r="V139" s="91"/>
    </row>
    <row r="140" spans="1:22" ht="24.2" customHeight="1">
      <c r="A140" s="107"/>
      <c r="B140" s="108" t="s">
        <v>202</v>
      </c>
      <c r="C140" s="109"/>
      <c r="D140" s="109"/>
      <c r="E140" s="109"/>
      <c r="F140" s="110" t="s">
        <v>41</v>
      </c>
      <c r="G140" s="298"/>
      <c r="H140" s="110" t="s">
        <v>41</v>
      </c>
      <c r="I140" s="57" t="s">
        <v>41</v>
      </c>
      <c r="J140" s="110" t="s">
        <v>41</v>
      </c>
      <c r="K140" s="111"/>
      <c r="L140" s="113"/>
      <c r="M140" s="114">
        <f t="shared" ref="M140:T140" si="9">M138</f>
        <v>0</v>
      </c>
      <c r="N140" s="114">
        <f t="shared" si="9"/>
        <v>0</v>
      </c>
      <c r="O140" s="114">
        <f t="shared" si="9"/>
        <v>0</v>
      </c>
      <c r="P140" s="61">
        <f t="shared" si="9"/>
        <v>0</v>
      </c>
      <c r="Q140" s="61">
        <f t="shared" si="9"/>
        <v>552.4</v>
      </c>
      <c r="R140" s="61">
        <f t="shared" si="9"/>
        <v>0</v>
      </c>
      <c r="S140" s="61">
        <f t="shared" si="9"/>
        <v>0</v>
      </c>
      <c r="T140" s="61">
        <f t="shared" si="9"/>
        <v>0</v>
      </c>
      <c r="U140" s="115"/>
      <c r="V140" s="112"/>
    </row>
    <row r="141" spans="1:22" ht="23.25" customHeight="1">
      <c r="A141" s="8"/>
      <c r="B141" s="104"/>
      <c r="C141" s="104"/>
      <c r="D141" s="104"/>
      <c r="E141" s="104"/>
      <c r="F141" s="25" t="s">
        <v>41</v>
      </c>
      <c r="G141" s="297"/>
      <c r="H141" s="25" t="s">
        <v>41</v>
      </c>
      <c r="I141" s="17" t="s">
        <v>41</v>
      </c>
      <c r="J141" s="25" t="s">
        <v>41</v>
      </c>
      <c r="K141" s="116"/>
      <c r="L141" s="117"/>
      <c r="M141" s="106"/>
      <c r="N141" s="106"/>
      <c r="O141" s="106"/>
      <c r="P141" s="20"/>
      <c r="Q141" s="20"/>
      <c r="R141" s="20"/>
      <c r="S141" s="20"/>
      <c r="T141" s="20"/>
      <c r="U141" s="66"/>
      <c r="V141" s="91"/>
    </row>
    <row r="142" spans="1:22" ht="23.25" customHeight="1">
      <c r="A142" s="227"/>
      <c r="B142" s="92" t="s">
        <v>14</v>
      </c>
      <c r="C142" s="45" t="s">
        <v>659</v>
      </c>
      <c r="D142" s="45" t="s">
        <v>660</v>
      </c>
      <c r="E142" s="45" t="s">
        <v>197</v>
      </c>
      <c r="F142" s="24" t="s">
        <v>661</v>
      </c>
      <c r="G142" s="285"/>
      <c r="H142" s="87" t="s">
        <v>199</v>
      </c>
      <c r="I142" s="309">
        <v>80000</v>
      </c>
      <c r="J142" s="26">
        <v>1115</v>
      </c>
      <c r="K142" s="45" t="s">
        <v>662</v>
      </c>
      <c r="L142" s="49">
        <v>47808</v>
      </c>
      <c r="M142" s="50"/>
      <c r="N142" s="50"/>
      <c r="O142" s="50"/>
      <c r="P142" s="50"/>
      <c r="Q142" s="50"/>
      <c r="R142" s="50"/>
      <c r="S142" s="50"/>
      <c r="T142" s="50"/>
      <c r="U142" s="51"/>
      <c r="V142" s="27"/>
    </row>
    <row r="143" spans="1:22" ht="23.25" customHeight="1">
      <c r="A143" s="71"/>
      <c r="B143" s="675" t="s">
        <v>658</v>
      </c>
      <c r="C143" s="675"/>
      <c r="D143" s="73"/>
      <c r="E143" s="73"/>
      <c r="F143" s="74" t="s">
        <v>41</v>
      </c>
      <c r="G143" s="294"/>
      <c r="H143" s="74" t="s">
        <v>41</v>
      </c>
      <c r="I143" s="31" t="s">
        <v>41</v>
      </c>
      <c r="J143" s="74" t="s">
        <v>41</v>
      </c>
      <c r="K143" s="72"/>
      <c r="L143" s="76"/>
      <c r="M143" s="77">
        <f t="shared" ref="M143:T143" si="10">SUM(M136:M142)</f>
        <v>0</v>
      </c>
      <c r="N143" s="77">
        <f t="shared" si="10"/>
        <v>0</v>
      </c>
      <c r="O143" s="77">
        <f t="shared" si="10"/>
        <v>0</v>
      </c>
      <c r="P143" s="77">
        <f t="shared" si="10"/>
        <v>0</v>
      </c>
      <c r="Q143" s="77">
        <f t="shared" si="10"/>
        <v>1104.8</v>
      </c>
      <c r="R143" s="77">
        <f t="shared" si="10"/>
        <v>0</v>
      </c>
      <c r="S143" s="77">
        <f t="shared" si="10"/>
        <v>0</v>
      </c>
      <c r="T143" s="77">
        <f t="shared" si="10"/>
        <v>0</v>
      </c>
      <c r="U143" s="78"/>
      <c r="V143" s="75"/>
    </row>
    <row r="144" spans="1:22" s="238" customFormat="1" ht="23.25" customHeight="1">
      <c r="A144" s="533"/>
      <c r="B144" s="534"/>
      <c r="C144" s="534"/>
      <c r="D144" s="535"/>
      <c r="E144" s="535"/>
      <c r="F144" s="536"/>
      <c r="G144" s="537"/>
      <c r="H144" s="536"/>
      <c r="I144" s="536"/>
      <c r="J144" s="536"/>
      <c r="K144" s="534"/>
      <c r="L144" s="538"/>
      <c r="M144" s="539"/>
      <c r="N144" s="539"/>
      <c r="O144" s="539"/>
      <c r="P144" s="539"/>
      <c r="Q144" s="539"/>
      <c r="R144" s="539"/>
      <c r="S144" s="539"/>
      <c r="T144" s="539"/>
      <c r="U144" s="540"/>
      <c r="V144" s="541"/>
    </row>
    <row r="145" spans="1:22" ht="42.75">
      <c r="A145" s="737"/>
      <c r="B145" s="528" t="s">
        <v>14</v>
      </c>
      <c r="C145" s="529" t="s">
        <v>203</v>
      </c>
      <c r="D145" s="529" t="s">
        <v>672</v>
      </c>
      <c r="E145" s="529" t="s">
        <v>671</v>
      </c>
      <c r="F145" s="530" t="s">
        <v>699</v>
      </c>
      <c r="G145" s="531" t="s">
        <v>698</v>
      </c>
      <c r="H145" s="324" t="s">
        <v>701</v>
      </c>
      <c r="I145" s="253">
        <v>450000</v>
      </c>
      <c r="J145" s="645">
        <v>234</v>
      </c>
      <c r="K145" s="571" t="s">
        <v>702</v>
      </c>
      <c r="L145" s="567">
        <v>45688</v>
      </c>
      <c r="M145" s="544"/>
      <c r="N145" s="544"/>
      <c r="O145" s="544"/>
      <c r="P145" s="544"/>
      <c r="Q145" s="548"/>
      <c r="R145" s="544"/>
      <c r="S145" s="544"/>
      <c r="T145" s="544"/>
      <c r="U145" s="636" t="s">
        <v>479</v>
      </c>
      <c r="V145" s="22"/>
    </row>
    <row r="146" spans="1:22" ht="23.25" customHeight="1">
      <c r="A146" s="738"/>
      <c r="B146" s="414"/>
      <c r="C146" s="414"/>
      <c r="D146" s="414"/>
      <c r="E146" s="414"/>
      <c r="F146" s="414"/>
      <c r="G146" s="532"/>
      <c r="H146" s="308" t="s">
        <v>700</v>
      </c>
      <c r="I146" s="309"/>
      <c r="J146" s="543"/>
      <c r="K146" s="740"/>
      <c r="L146" s="568"/>
      <c r="M146" s="545"/>
      <c r="N146" s="545"/>
      <c r="O146" s="545"/>
      <c r="P146" s="545"/>
      <c r="Q146" s="545"/>
      <c r="R146" s="545"/>
      <c r="S146" s="545"/>
      <c r="T146" s="545"/>
      <c r="U146" s="637"/>
      <c r="V146" s="22"/>
    </row>
    <row r="147" spans="1:22" ht="23.25" customHeight="1">
      <c r="A147" s="28"/>
      <c r="B147" s="29" t="s">
        <v>211</v>
      </c>
      <c r="C147" s="30"/>
      <c r="D147" s="30"/>
      <c r="E147" s="30"/>
      <c r="F147" s="31" t="s">
        <v>41</v>
      </c>
      <c r="G147" s="290"/>
      <c r="H147" s="31" t="s">
        <v>41</v>
      </c>
      <c r="I147" s="31" t="s">
        <v>41</v>
      </c>
      <c r="J147" s="31" t="s">
        <v>41</v>
      </c>
      <c r="K147" s="29"/>
      <c r="L147" s="34"/>
      <c r="M147" s="35">
        <f t="shared" ref="M147:T147" si="11">SUM(M141:M146)</f>
        <v>0</v>
      </c>
      <c r="N147" s="35">
        <f t="shared" si="11"/>
        <v>0</v>
      </c>
      <c r="O147" s="35">
        <f t="shared" si="11"/>
        <v>0</v>
      </c>
      <c r="P147" s="35">
        <f t="shared" si="11"/>
        <v>0</v>
      </c>
      <c r="Q147" s="35">
        <f t="shared" si="11"/>
        <v>1104.8</v>
      </c>
      <c r="R147" s="35">
        <f t="shared" si="11"/>
        <v>0</v>
      </c>
      <c r="S147" s="35">
        <f t="shared" si="11"/>
        <v>0</v>
      </c>
      <c r="T147" s="35">
        <f t="shared" si="11"/>
        <v>0</v>
      </c>
      <c r="U147" s="36"/>
      <c r="V147" s="33"/>
    </row>
    <row r="148" spans="1:22" ht="57">
      <c r="A148" s="228"/>
      <c r="B148" s="197" t="s">
        <v>42</v>
      </c>
      <c r="C148" s="202" t="s">
        <v>203</v>
      </c>
      <c r="D148" s="202" t="s">
        <v>75</v>
      </c>
      <c r="E148" s="202" t="s">
        <v>76</v>
      </c>
      <c r="F148" s="240" t="s">
        <v>461</v>
      </c>
      <c r="G148" s="286"/>
      <c r="H148" s="199" t="s">
        <v>213</v>
      </c>
      <c r="I148" s="200">
        <v>12000</v>
      </c>
      <c r="J148" s="200">
        <v>490</v>
      </c>
      <c r="K148" s="202" t="s">
        <v>605</v>
      </c>
      <c r="L148" s="196">
        <v>45411</v>
      </c>
      <c r="M148" s="20"/>
      <c r="N148" s="20"/>
      <c r="O148" s="20"/>
      <c r="P148" s="20"/>
      <c r="Q148" s="20"/>
      <c r="R148" s="20"/>
      <c r="S148" s="20"/>
      <c r="T148" s="20"/>
      <c r="U148" s="208"/>
      <c r="V148" s="22"/>
    </row>
    <row r="149" spans="1:22" ht="98.25" customHeight="1">
      <c r="A149" s="229"/>
      <c r="B149" s="203" t="s">
        <v>42</v>
      </c>
      <c r="C149" s="204" t="s">
        <v>203</v>
      </c>
      <c r="D149" s="204" t="s">
        <v>66</v>
      </c>
      <c r="E149" s="205" t="s">
        <v>633</v>
      </c>
      <c r="F149" s="206" t="s">
        <v>476</v>
      </c>
      <c r="G149" s="289" t="s">
        <v>551</v>
      </c>
      <c r="H149" s="206" t="s">
        <v>216</v>
      </c>
      <c r="I149" s="201">
        <v>50000</v>
      </c>
      <c r="J149" s="201">
        <v>2195</v>
      </c>
      <c r="K149" s="204" t="s">
        <v>636</v>
      </c>
      <c r="L149" s="49">
        <v>45637</v>
      </c>
      <c r="M149" s="50"/>
      <c r="N149" s="50"/>
      <c r="O149" s="50"/>
      <c r="P149" s="50"/>
      <c r="Q149" s="50"/>
      <c r="R149" s="50"/>
      <c r="S149" s="50"/>
      <c r="T149" s="50"/>
      <c r="U149" s="51"/>
      <c r="V149" s="27"/>
    </row>
    <row r="150" spans="1:22" ht="23.25" customHeight="1">
      <c r="A150" s="71"/>
      <c r="B150" s="72" t="s">
        <v>218</v>
      </c>
      <c r="C150" s="73"/>
      <c r="D150" s="73"/>
      <c r="E150" s="73"/>
      <c r="F150" s="74" t="s">
        <v>41</v>
      </c>
      <c r="G150" s="294"/>
      <c r="H150" s="74" t="s">
        <v>41</v>
      </c>
      <c r="I150" s="31" t="s">
        <v>41</v>
      </c>
      <c r="J150" s="74" t="s">
        <v>41</v>
      </c>
      <c r="K150" s="72"/>
      <c r="L150" s="76"/>
      <c r="M150" s="77">
        <f t="shared" ref="M150:T150" si="12">SUM(M148:M149)</f>
        <v>0</v>
      </c>
      <c r="N150" s="77">
        <f t="shared" si="12"/>
        <v>0</v>
      </c>
      <c r="O150" s="77">
        <f t="shared" si="12"/>
        <v>0</v>
      </c>
      <c r="P150" s="77">
        <f t="shared" si="12"/>
        <v>0</v>
      </c>
      <c r="Q150" s="77">
        <f t="shared" si="12"/>
        <v>0</v>
      </c>
      <c r="R150" s="77">
        <f t="shared" si="12"/>
        <v>0</v>
      </c>
      <c r="S150" s="77">
        <f t="shared" si="12"/>
        <v>0</v>
      </c>
      <c r="T150" s="77">
        <f t="shared" si="12"/>
        <v>0</v>
      </c>
      <c r="U150" s="78"/>
      <c r="V150" s="75"/>
    </row>
    <row r="151" spans="1:22" ht="23.25" customHeight="1">
      <c r="A151" s="8"/>
      <c r="B151" s="104"/>
      <c r="C151" s="104"/>
      <c r="D151" s="104"/>
      <c r="E151" s="104"/>
      <c r="F151" s="25" t="s">
        <v>41</v>
      </c>
      <c r="G151" s="297"/>
      <c r="H151" s="25" t="s">
        <v>41</v>
      </c>
      <c r="I151" s="24" t="s">
        <v>41</v>
      </c>
      <c r="J151" s="25" t="s">
        <v>41</v>
      </c>
      <c r="K151" s="104"/>
      <c r="L151" s="105"/>
      <c r="M151" s="106"/>
      <c r="N151" s="106"/>
      <c r="O151" s="106"/>
      <c r="P151" s="85"/>
      <c r="Q151" s="85"/>
      <c r="R151" s="85"/>
      <c r="S151" s="86"/>
      <c r="T151" s="86"/>
      <c r="U151" s="104"/>
      <c r="V151" s="91"/>
    </row>
    <row r="152" spans="1:22" ht="24.2" customHeight="1">
      <c r="A152" s="107"/>
      <c r="B152" s="108" t="s">
        <v>219</v>
      </c>
      <c r="C152" s="109"/>
      <c r="D152" s="109"/>
      <c r="E152" s="109"/>
      <c r="F152" s="110" t="s">
        <v>41</v>
      </c>
      <c r="G152" s="298"/>
      <c r="H152" s="110" t="s">
        <v>41</v>
      </c>
      <c r="I152" s="57" t="s">
        <v>41</v>
      </c>
      <c r="J152" s="110" t="s">
        <v>41</v>
      </c>
      <c r="K152" s="111"/>
      <c r="L152" s="113"/>
      <c r="M152" s="114">
        <f t="shared" ref="M152:T152" si="13">M147+M150</f>
        <v>0</v>
      </c>
      <c r="N152" s="114">
        <f t="shared" si="13"/>
        <v>0</v>
      </c>
      <c r="O152" s="114">
        <f t="shared" si="13"/>
        <v>0</v>
      </c>
      <c r="P152" s="61">
        <f t="shared" si="13"/>
        <v>0</v>
      </c>
      <c r="Q152" s="61">
        <f t="shared" si="13"/>
        <v>1104.8</v>
      </c>
      <c r="R152" s="61">
        <f t="shared" si="13"/>
        <v>0</v>
      </c>
      <c r="S152" s="61">
        <f t="shared" si="13"/>
        <v>0</v>
      </c>
      <c r="T152" s="61">
        <f t="shared" si="13"/>
        <v>0</v>
      </c>
      <c r="U152" s="115"/>
      <c r="V152" s="112"/>
    </row>
    <row r="153" spans="1:22" ht="23.25" customHeight="1">
      <c r="A153" s="209"/>
      <c r="B153" s="212"/>
      <c r="C153" s="212"/>
      <c r="D153" s="212"/>
      <c r="E153" s="212"/>
      <c r="F153" s="213"/>
      <c r="G153" s="299"/>
      <c r="H153" s="206"/>
      <c r="I153" s="26"/>
      <c r="J153" s="210"/>
      <c r="K153" s="209"/>
      <c r="L153" s="214"/>
      <c r="M153" s="211"/>
      <c r="N153" s="211"/>
      <c r="O153" s="211"/>
      <c r="P153" s="211"/>
      <c r="Q153" s="211"/>
      <c r="R153" s="211"/>
      <c r="S153" s="211"/>
      <c r="T153" s="211"/>
      <c r="U153" s="215"/>
      <c r="V153" s="27"/>
    </row>
    <row r="154" spans="1:22" ht="23.25" customHeight="1">
      <c r="A154" s="28"/>
      <c r="B154" s="29" t="s">
        <v>467</v>
      </c>
      <c r="C154" s="30"/>
      <c r="D154" s="30"/>
      <c r="E154" s="30"/>
      <c r="F154" s="31" t="s">
        <v>41</v>
      </c>
      <c r="G154" s="290"/>
      <c r="H154" s="31" t="s">
        <v>41</v>
      </c>
      <c r="I154" s="31" t="s">
        <v>41</v>
      </c>
      <c r="J154" s="31" t="s">
        <v>41</v>
      </c>
      <c r="K154" s="29"/>
      <c r="L154" s="34"/>
      <c r="M154" s="35">
        <f t="shared" ref="M154:T154" si="14">SUM(M153:M153)</f>
        <v>0</v>
      </c>
      <c r="N154" s="35">
        <f t="shared" si="14"/>
        <v>0</v>
      </c>
      <c r="O154" s="35">
        <f t="shared" si="14"/>
        <v>0</v>
      </c>
      <c r="P154" s="35">
        <f t="shared" si="14"/>
        <v>0</v>
      </c>
      <c r="Q154" s="35">
        <f t="shared" si="14"/>
        <v>0</v>
      </c>
      <c r="R154" s="35">
        <f t="shared" si="14"/>
        <v>0</v>
      </c>
      <c r="S154" s="35">
        <f t="shared" si="14"/>
        <v>0</v>
      </c>
      <c r="T154" s="35">
        <f t="shared" si="14"/>
        <v>0</v>
      </c>
      <c r="U154" s="36"/>
      <c r="V154" s="33"/>
    </row>
    <row r="155" spans="1:22" ht="99.75">
      <c r="A155" s="230"/>
      <c r="B155" s="197" t="s">
        <v>14</v>
      </c>
      <c r="C155" s="202" t="s">
        <v>466</v>
      </c>
      <c r="D155" s="202" t="s">
        <v>16</v>
      </c>
      <c r="E155" s="202" t="s">
        <v>17</v>
      </c>
      <c r="F155" s="237" t="s">
        <v>508</v>
      </c>
      <c r="G155" s="300"/>
      <c r="H155" s="199" t="s">
        <v>497</v>
      </c>
      <c r="I155" s="258">
        <v>3000000</v>
      </c>
      <c r="J155" s="258">
        <v>630</v>
      </c>
      <c r="K155" s="259" t="s">
        <v>498</v>
      </c>
      <c r="L155" s="236">
        <v>45437</v>
      </c>
      <c r="M155" s="20"/>
      <c r="N155" s="20"/>
      <c r="O155" s="20"/>
      <c r="P155" s="20">
        <v>600</v>
      </c>
      <c r="Q155" s="20"/>
      <c r="R155" s="20"/>
      <c r="S155" s="20"/>
      <c r="T155" s="20"/>
      <c r="U155" s="208"/>
      <c r="V155" s="22"/>
    </row>
    <row r="156" spans="1:22" ht="53.25" customHeight="1">
      <c r="A156" s="230"/>
      <c r="B156" s="197" t="s">
        <v>42</v>
      </c>
      <c r="C156" s="202" t="s">
        <v>466</v>
      </c>
      <c r="D156" s="202" t="s">
        <v>16</v>
      </c>
      <c r="E156" s="202" t="s">
        <v>17</v>
      </c>
      <c r="F156" s="237" t="s">
        <v>475</v>
      </c>
      <c r="G156" s="300"/>
      <c r="H156" s="199" t="s">
        <v>473</v>
      </c>
      <c r="I156" s="258">
        <v>8000</v>
      </c>
      <c r="J156" s="258">
        <v>337.61</v>
      </c>
      <c r="K156" s="259" t="s">
        <v>470</v>
      </c>
      <c r="L156" s="236">
        <v>45400</v>
      </c>
      <c r="M156" s="20"/>
      <c r="N156" s="20"/>
      <c r="O156" s="20">
        <v>377.61</v>
      </c>
      <c r="P156" s="20"/>
      <c r="Q156" s="20"/>
      <c r="R156" s="20"/>
      <c r="S156" s="20"/>
      <c r="T156" s="20"/>
      <c r="U156" s="208"/>
      <c r="V156" s="22"/>
    </row>
    <row r="157" spans="1:22" ht="23.25" customHeight="1">
      <c r="A157" s="71"/>
      <c r="B157" s="72" t="s">
        <v>468</v>
      </c>
      <c r="C157" s="73"/>
      <c r="D157" s="73"/>
      <c r="E157" s="73"/>
      <c r="F157" s="74" t="s">
        <v>41</v>
      </c>
      <c r="G157" s="294"/>
      <c r="H157" s="74" t="s">
        <v>41</v>
      </c>
      <c r="I157" s="31" t="s">
        <v>41</v>
      </c>
      <c r="J157" s="74" t="s">
        <v>41</v>
      </c>
      <c r="K157" s="72"/>
      <c r="L157" s="76"/>
      <c r="M157" s="77">
        <f t="shared" ref="M157:T157" si="15">SUM(M155:M155)</f>
        <v>0</v>
      </c>
      <c r="N157" s="77">
        <f t="shared" si="15"/>
        <v>0</v>
      </c>
      <c r="O157" s="77">
        <f t="shared" si="15"/>
        <v>0</v>
      </c>
      <c r="P157" s="77">
        <f t="shared" si="15"/>
        <v>600</v>
      </c>
      <c r="Q157" s="77">
        <f t="shared" si="15"/>
        <v>0</v>
      </c>
      <c r="R157" s="77">
        <f t="shared" si="15"/>
        <v>0</v>
      </c>
      <c r="S157" s="77">
        <f t="shared" si="15"/>
        <v>0</v>
      </c>
      <c r="T157" s="77">
        <f t="shared" si="15"/>
        <v>0</v>
      </c>
      <c r="U157" s="78"/>
      <c r="V157" s="75"/>
    </row>
    <row r="158" spans="1:22" ht="23.25" customHeight="1">
      <c r="A158" s="8"/>
      <c r="B158" s="104"/>
      <c r="C158" s="104"/>
      <c r="D158" s="104"/>
      <c r="E158" s="104"/>
      <c r="F158" s="25" t="s">
        <v>41</v>
      </c>
      <c r="G158" s="297"/>
      <c r="H158" s="25" t="s">
        <v>41</v>
      </c>
      <c r="I158" s="24" t="s">
        <v>41</v>
      </c>
      <c r="J158" s="25" t="s">
        <v>41</v>
      </c>
      <c r="K158" s="104"/>
      <c r="L158" s="105"/>
      <c r="M158" s="106"/>
      <c r="N158" s="106"/>
      <c r="O158" s="106"/>
      <c r="P158" s="85"/>
      <c r="Q158" s="85"/>
      <c r="R158" s="85"/>
      <c r="S158" s="86"/>
      <c r="T158" s="86"/>
      <c r="U158" s="104"/>
      <c r="V158" s="91"/>
    </row>
    <row r="159" spans="1:22" ht="24.2" customHeight="1">
      <c r="A159" s="107"/>
      <c r="B159" s="108" t="s">
        <v>469</v>
      </c>
      <c r="C159" s="109"/>
      <c r="D159" s="109"/>
      <c r="E159" s="109"/>
      <c r="F159" s="110" t="s">
        <v>41</v>
      </c>
      <c r="G159" s="298"/>
      <c r="H159" s="110" t="s">
        <v>41</v>
      </c>
      <c r="I159" s="57" t="s">
        <v>41</v>
      </c>
      <c r="J159" s="110" t="s">
        <v>41</v>
      </c>
      <c r="K159" s="111"/>
      <c r="L159" s="113"/>
      <c r="M159" s="114">
        <f t="shared" ref="M159:T159" si="16">M154+M157</f>
        <v>0</v>
      </c>
      <c r="N159" s="114">
        <f t="shared" si="16"/>
        <v>0</v>
      </c>
      <c r="O159" s="114">
        <f t="shared" si="16"/>
        <v>0</v>
      </c>
      <c r="P159" s="61">
        <f t="shared" si="16"/>
        <v>600</v>
      </c>
      <c r="Q159" s="61">
        <f t="shared" si="16"/>
        <v>0</v>
      </c>
      <c r="R159" s="61">
        <f t="shared" si="16"/>
        <v>0</v>
      </c>
      <c r="S159" s="61">
        <f t="shared" si="16"/>
        <v>0</v>
      </c>
      <c r="T159" s="61">
        <f t="shared" si="16"/>
        <v>0</v>
      </c>
      <c r="U159" s="115"/>
      <c r="V159" s="112"/>
    </row>
    <row r="160" spans="1:22" ht="23.25" customHeight="1">
      <c r="A160" s="8"/>
      <c r="B160" s="104"/>
      <c r="C160" s="104"/>
      <c r="D160" s="104"/>
      <c r="E160" s="104"/>
      <c r="F160" s="25" t="s">
        <v>41</v>
      </c>
      <c r="G160" s="297"/>
      <c r="H160" s="25" t="s">
        <v>41</v>
      </c>
      <c r="I160" s="17" t="s">
        <v>41</v>
      </c>
      <c r="J160" s="25" t="s">
        <v>41</v>
      </c>
      <c r="K160" s="116"/>
      <c r="L160" s="117"/>
      <c r="M160" s="106"/>
      <c r="N160" s="106"/>
      <c r="O160" s="106"/>
      <c r="P160" s="20"/>
      <c r="Q160" s="20"/>
      <c r="R160" s="20"/>
      <c r="S160" s="20"/>
      <c r="T160" s="20"/>
      <c r="U160" s="66"/>
      <c r="V160" s="91"/>
    </row>
    <row r="161" spans="1:22" ht="38.25" customHeight="1">
      <c r="A161" s="598"/>
      <c r="B161" s="662" t="s">
        <v>14</v>
      </c>
      <c r="C161" s="625" t="s">
        <v>220</v>
      </c>
      <c r="D161" s="625" t="s">
        <v>75</v>
      </c>
      <c r="E161" s="625" t="s">
        <v>76</v>
      </c>
      <c r="F161" s="661" t="s">
        <v>221</v>
      </c>
      <c r="G161" s="646" t="s">
        <v>552</v>
      </c>
      <c r="H161" s="329" t="s">
        <v>222</v>
      </c>
      <c r="I161" s="418">
        <v>200000</v>
      </c>
      <c r="J161" s="627">
        <v>930</v>
      </c>
      <c r="K161" s="625" t="s">
        <v>223</v>
      </c>
      <c r="L161" s="633">
        <v>45252</v>
      </c>
      <c r="M161" s="20"/>
      <c r="N161" s="20"/>
      <c r="O161" s="20"/>
      <c r="P161" s="20"/>
      <c r="Q161" s="20"/>
      <c r="R161" s="20"/>
      <c r="S161" s="20"/>
      <c r="T161" s="20"/>
      <c r="U161" s="21"/>
      <c r="V161" s="22"/>
    </row>
    <row r="162" spans="1:22" ht="23.25" customHeight="1">
      <c r="A162" s="599"/>
      <c r="B162" s="626"/>
      <c r="C162" s="626"/>
      <c r="D162" s="626"/>
      <c r="E162" s="626"/>
      <c r="F162" s="626"/>
      <c r="G162" s="647"/>
      <c r="H162" s="333" t="s">
        <v>224</v>
      </c>
      <c r="I162" s="419">
        <v>400000</v>
      </c>
      <c r="J162" s="626"/>
      <c r="K162" s="626"/>
      <c r="L162" s="634"/>
      <c r="M162" s="20"/>
      <c r="N162" s="20"/>
      <c r="O162" s="20"/>
      <c r="P162" s="20"/>
      <c r="Q162" s="20"/>
      <c r="R162" s="20"/>
      <c r="S162" s="20"/>
      <c r="T162" s="20"/>
      <c r="U162" s="21"/>
      <c r="V162" s="22"/>
    </row>
    <row r="163" spans="1:22" ht="23.25" customHeight="1">
      <c r="A163" s="599"/>
      <c r="B163" s="626"/>
      <c r="C163" s="626"/>
      <c r="D163" s="626"/>
      <c r="E163" s="626"/>
      <c r="F163" s="626"/>
      <c r="G163" s="647"/>
      <c r="H163" s="333" t="s">
        <v>225</v>
      </c>
      <c r="I163" s="419">
        <v>400000</v>
      </c>
      <c r="J163" s="626"/>
      <c r="K163" s="626"/>
      <c r="L163" s="634"/>
      <c r="M163" s="20"/>
      <c r="N163" s="20"/>
      <c r="O163" s="20"/>
      <c r="P163" s="20"/>
      <c r="Q163" s="20"/>
      <c r="R163" s="20"/>
      <c r="S163" s="20"/>
      <c r="T163" s="20"/>
      <c r="U163" s="21"/>
      <c r="V163" s="22"/>
    </row>
    <row r="164" spans="1:22" ht="23.25" customHeight="1">
      <c r="A164" s="599"/>
      <c r="B164" s="626"/>
      <c r="C164" s="626"/>
      <c r="D164" s="626"/>
      <c r="E164" s="626"/>
      <c r="F164" s="626"/>
      <c r="G164" s="647"/>
      <c r="H164" s="333" t="s">
        <v>226</v>
      </c>
      <c r="I164" s="419">
        <v>100</v>
      </c>
      <c r="J164" s="626"/>
      <c r="K164" s="626"/>
      <c r="L164" s="634"/>
      <c r="M164" s="20"/>
      <c r="N164" s="20"/>
      <c r="O164" s="20"/>
      <c r="P164" s="20"/>
      <c r="Q164" s="20"/>
      <c r="R164" s="20"/>
      <c r="S164" s="20"/>
      <c r="T164" s="20"/>
      <c r="U164" s="21"/>
      <c r="V164" s="22"/>
    </row>
    <row r="165" spans="1:22" ht="23.25" customHeight="1">
      <c r="A165" s="599"/>
      <c r="B165" s="626"/>
      <c r="C165" s="626"/>
      <c r="D165" s="626"/>
      <c r="E165" s="626"/>
      <c r="F165" s="626"/>
      <c r="G165" s="647"/>
      <c r="H165" s="333" t="s">
        <v>227</v>
      </c>
      <c r="I165" s="419">
        <v>10000</v>
      </c>
      <c r="J165" s="626"/>
      <c r="K165" s="626"/>
      <c r="L165" s="634"/>
      <c r="M165" s="20"/>
      <c r="N165" s="20"/>
      <c r="O165" s="20"/>
      <c r="P165" s="20"/>
      <c r="Q165" s="20"/>
      <c r="R165" s="20"/>
      <c r="S165" s="20"/>
      <c r="T165" s="20"/>
      <c r="U165" s="21"/>
      <c r="V165" s="22"/>
    </row>
    <row r="166" spans="1:22" ht="23.25" customHeight="1">
      <c r="A166" s="715"/>
      <c r="B166" s="628"/>
      <c r="C166" s="628"/>
      <c r="D166" s="628"/>
      <c r="E166" s="628"/>
      <c r="F166" s="670"/>
      <c r="G166" s="648"/>
      <c r="H166" s="420" t="s">
        <v>228</v>
      </c>
      <c r="I166" s="421">
        <v>100</v>
      </c>
      <c r="J166" s="670"/>
      <c r="K166" s="628"/>
      <c r="L166" s="635"/>
      <c r="M166" s="50"/>
      <c r="N166" s="50"/>
      <c r="O166" s="50"/>
      <c r="P166" s="50"/>
      <c r="Q166" s="50"/>
      <c r="R166" s="50"/>
      <c r="S166" s="50"/>
      <c r="T166" s="50"/>
      <c r="U166" s="51"/>
      <c r="V166" s="27"/>
    </row>
    <row r="167" spans="1:22" ht="23.25" customHeight="1">
      <c r="A167" s="28"/>
      <c r="B167" s="29" t="s">
        <v>229</v>
      </c>
      <c r="C167" s="30"/>
      <c r="D167" s="30"/>
      <c r="E167" s="30"/>
      <c r="F167" s="31" t="s">
        <v>41</v>
      </c>
      <c r="G167" s="290"/>
      <c r="H167" s="31" t="s">
        <v>41</v>
      </c>
      <c r="I167" s="31" t="s">
        <v>41</v>
      </c>
      <c r="J167" s="31" t="s">
        <v>41</v>
      </c>
      <c r="K167" s="29"/>
      <c r="L167" s="34"/>
      <c r="M167" s="35">
        <f t="shared" ref="M167:T167" si="17">SUM(M160:M161)</f>
        <v>0</v>
      </c>
      <c r="N167" s="35">
        <f t="shared" si="17"/>
        <v>0</v>
      </c>
      <c r="O167" s="35">
        <f t="shared" si="17"/>
        <v>0</v>
      </c>
      <c r="P167" s="35">
        <f t="shared" si="17"/>
        <v>0</v>
      </c>
      <c r="Q167" s="35">
        <f t="shared" si="17"/>
        <v>0</v>
      </c>
      <c r="R167" s="35">
        <f t="shared" si="17"/>
        <v>0</v>
      </c>
      <c r="S167" s="35">
        <f t="shared" si="17"/>
        <v>0</v>
      </c>
      <c r="T167" s="35">
        <f t="shared" si="17"/>
        <v>0</v>
      </c>
      <c r="U167" s="36"/>
      <c r="V167" s="33"/>
    </row>
    <row r="168" spans="1:22" ht="42.75">
      <c r="A168" s="223"/>
      <c r="B168" s="197" t="s">
        <v>91</v>
      </c>
      <c r="C168" s="202" t="s">
        <v>220</v>
      </c>
      <c r="D168" s="202" t="s">
        <v>75</v>
      </c>
      <c r="E168" s="202" t="s">
        <v>76</v>
      </c>
      <c r="F168" s="199" t="s">
        <v>606</v>
      </c>
      <c r="G168" s="410"/>
      <c r="H168" s="199" t="s">
        <v>237</v>
      </c>
      <c r="I168" s="18">
        <v>75000</v>
      </c>
      <c r="J168" s="18">
        <v>1122</v>
      </c>
      <c r="K168" s="16" t="s">
        <v>607</v>
      </c>
      <c r="L168" s="411">
        <v>45564</v>
      </c>
      <c r="M168" s="119"/>
      <c r="N168" s="20"/>
      <c r="O168" s="20"/>
      <c r="P168" s="20"/>
      <c r="Q168" s="20"/>
      <c r="R168" s="20"/>
      <c r="S168" s="20"/>
      <c r="T168" s="20">
        <v>1122</v>
      </c>
      <c r="U168" s="409" t="s">
        <v>604</v>
      </c>
      <c r="V168" s="22"/>
    </row>
    <row r="169" spans="1:22" ht="51.2" customHeight="1">
      <c r="A169" s="224"/>
      <c r="B169" s="92" t="s">
        <v>91</v>
      </c>
      <c r="C169" s="45" t="s">
        <v>220</v>
      </c>
      <c r="D169" s="45" t="s">
        <v>239</v>
      </c>
      <c r="E169" s="46"/>
      <c r="F169" s="24" t="s">
        <v>240</v>
      </c>
      <c r="G169" s="284"/>
      <c r="H169" s="24" t="s">
        <v>241</v>
      </c>
      <c r="I169" s="26">
        <v>12417.82</v>
      </c>
      <c r="J169" s="26">
        <v>1241.78</v>
      </c>
      <c r="K169" s="45" t="s">
        <v>242</v>
      </c>
      <c r="L169" s="49">
        <v>45608</v>
      </c>
      <c r="M169" s="50"/>
      <c r="N169" s="50"/>
      <c r="O169" s="50"/>
      <c r="P169" s="50"/>
      <c r="Q169" s="50"/>
      <c r="R169" s="50"/>
      <c r="S169" s="50"/>
      <c r="T169" s="50"/>
      <c r="U169" s="51"/>
      <c r="V169" s="27"/>
    </row>
    <row r="170" spans="1:22" ht="23.25" customHeight="1">
      <c r="A170" s="28"/>
      <c r="B170" s="29" t="s">
        <v>243</v>
      </c>
      <c r="C170" s="30"/>
      <c r="D170" s="30"/>
      <c r="E170" s="30"/>
      <c r="F170" s="31" t="s">
        <v>41</v>
      </c>
      <c r="G170" s="290"/>
      <c r="H170" s="31" t="s">
        <v>41</v>
      </c>
      <c r="I170" s="31" t="s">
        <v>41</v>
      </c>
      <c r="J170" s="31" t="s">
        <v>41</v>
      </c>
      <c r="K170" s="29"/>
      <c r="L170" s="34"/>
      <c r="M170" s="35">
        <f t="shared" ref="M170:T170" si="18">SUM(M168:M169)</f>
        <v>0</v>
      </c>
      <c r="N170" s="35">
        <f t="shared" si="18"/>
        <v>0</v>
      </c>
      <c r="O170" s="35">
        <f t="shared" si="18"/>
        <v>0</v>
      </c>
      <c r="P170" s="35">
        <f t="shared" si="18"/>
        <v>0</v>
      </c>
      <c r="Q170" s="35">
        <f t="shared" si="18"/>
        <v>0</v>
      </c>
      <c r="R170" s="35">
        <f t="shared" si="18"/>
        <v>0</v>
      </c>
      <c r="S170" s="35">
        <f t="shared" si="18"/>
        <v>0</v>
      </c>
      <c r="T170" s="35">
        <f t="shared" si="18"/>
        <v>1122</v>
      </c>
      <c r="U170" s="36"/>
      <c r="V170" s="33"/>
    </row>
    <row r="171" spans="1:22" ht="53.25" customHeight="1">
      <c r="A171" s="224"/>
      <c r="B171" s="203" t="s">
        <v>42</v>
      </c>
      <c r="C171" s="204" t="s">
        <v>220</v>
      </c>
      <c r="D171" s="204" t="s">
        <v>56</v>
      </c>
      <c r="E171" s="204" t="s">
        <v>57</v>
      </c>
      <c r="F171" s="206" t="s">
        <v>58</v>
      </c>
      <c r="G171" s="289" t="s">
        <v>552</v>
      </c>
      <c r="H171" s="206" t="s">
        <v>244</v>
      </c>
      <c r="I171" s="26">
        <v>26000</v>
      </c>
      <c r="J171" s="120" t="s">
        <v>60</v>
      </c>
      <c r="K171" s="45" t="s">
        <v>521</v>
      </c>
      <c r="L171" s="236">
        <v>45476</v>
      </c>
      <c r="M171" s="50"/>
      <c r="N171" s="50"/>
      <c r="O171" s="50"/>
      <c r="P171" s="50"/>
      <c r="Q171" s="50"/>
      <c r="R171" s="69"/>
      <c r="S171" s="50"/>
      <c r="T171" s="50"/>
      <c r="U171" s="51"/>
      <c r="V171" s="27"/>
    </row>
    <row r="172" spans="1:22" ht="23.25" customHeight="1">
      <c r="A172" s="71"/>
      <c r="B172" s="72" t="s">
        <v>245</v>
      </c>
      <c r="C172" s="73"/>
      <c r="D172" s="73"/>
      <c r="E172" s="73"/>
      <c r="F172" s="74" t="s">
        <v>41</v>
      </c>
      <c r="G172" s="294"/>
      <c r="H172" s="74" t="s">
        <v>41</v>
      </c>
      <c r="I172" s="31" t="s">
        <v>41</v>
      </c>
      <c r="J172" s="74" t="s">
        <v>41</v>
      </c>
      <c r="K172" s="72"/>
      <c r="L172" s="76"/>
      <c r="M172" s="77">
        <f t="shared" ref="M172:T172" si="19">M171</f>
        <v>0</v>
      </c>
      <c r="N172" s="77">
        <f t="shared" si="19"/>
        <v>0</v>
      </c>
      <c r="O172" s="77">
        <f t="shared" si="19"/>
        <v>0</v>
      </c>
      <c r="P172" s="77">
        <f t="shared" si="19"/>
        <v>0</v>
      </c>
      <c r="Q172" s="77">
        <f t="shared" si="19"/>
        <v>0</v>
      </c>
      <c r="R172" s="77">
        <f t="shared" si="19"/>
        <v>0</v>
      </c>
      <c r="S172" s="77">
        <f t="shared" si="19"/>
        <v>0</v>
      </c>
      <c r="T172" s="77">
        <f t="shared" si="19"/>
        <v>0</v>
      </c>
      <c r="U172" s="78"/>
      <c r="V172" s="75"/>
    </row>
    <row r="173" spans="1:22" ht="23.25" customHeight="1">
      <c r="A173" s="8"/>
      <c r="B173" s="104"/>
      <c r="C173" s="104"/>
      <c r="D173" s="104"/>
      <c r="E173" s="104"/>
      <c r="F173" s="25" t="s">
        <v>41</v>
      </c>
      <c r="G173" s="297"/>
      <c r="H173" s="25" t="s">
        <v>41</v>
      </c>
      <c r="I173" s="24" t="s">
        <v>41</v>
      </c>
      <c r="J173" s="25" t="s">
        <v>41</v>
      </c>
      <c r="K173" s="104"/>
      <c r="L173" s="105"/>
      <c r="M173" s="106"/>
      <c r="N173" s="106"/>
      <c r="O173" s="106"/>
      <c r="P173" s="85"/>
      <c r="Q173" s="85"/>
      <c r="R173" s="85"/>
      <c r="S173" s="86"/>
      <c r="T173" s="86"/>
      <c r="U173" s="104"/>
      <c r="V173" s="91"/>
    </row>
    <row r="174" spans="1:22" ht="24.2" customHeight="1">
      <c r="A174" s="107"/>
      <c r="B174" s="108" t="s">
        <v>246</v>
      </c>
      <c r="C174" s="109"/>
      <c r="D174" s="109"/>
      <c r="E174" s="109"/>
      <c r="F174" s="110" t="s">
        <v>41</v>
      </c>
      <c r="G174" s="298"/>
      <c r="H174" s="110" t="s">
        <v>41</v>
      </c>
      <c r="I174" s="57" t="s">
        <v>41</v>
      </c>
      <c r="J174" s="110" t="s">
        <v>41</v>
      </c>
      <c r="K174" s="111"/>
      <c r="L174" s="113"/>
      <c r="M174" s="114">
        <f t="shared" ref="M174:T174" si="20">M167+M170+M172</f>
        <v>0</v>
      </c>
      <c r="N174" s="114">
        <f t="shared" si="20"/>
        <v>0</v>
      </c>
      <c r="O174" s="114">
        <f t="shared" si="20"/>
        <v>0</v>
      </c>
      <c r="P174" s="61">
        <f t="shared" si="20"/>
        <v>0</v>
      </c>
      <c r="Q174" s="61">
        <f t="shared" si="20"/>
        <v>0</v>
      </c>
      <c r="R174" s="61">
        <f t="shared" si="20"/>
        <v>0</v>
      </c>
      <c r="S174" s="61">
        <f t="shared" si="20"/>
        <v>0</v>
      </c>
      <c r="T174" s="61">
        <f t="shared" si="20"/>
        <v>1122</v>
      </c>
      <c r="U174" s="115"/>
      <c r="V174" s="112"/>
    </row>
    <row r="175" spans="1:22" ht="23.25" customHeight="1">
      <c r="A175" s="231"/>
      <c r="B175" s="104"/>
      <c r="C175" s="104"/>
      <c r="D175" s="104"/>
      <c r="E175" s="104"/>
      <c r="F175" s="25" t="s">
        <v>41</v>
      </c>
      <c r="G175" s="297"/>
      <c r="H175" s="25" t="s">
        <v>41</v>
      </c>
      <c r="I175" s="17" t="s">
        <v>41</v>
      </c>
      <c r="J175" s="25" t="s">
        <v>41</v>
      </c>
      <c r="K175" s="116"/>
      <c r="L175" s="117"/>
      <c r="M175" s="106"/>
      <c r="N175" s="106"/>
      <c r="O175" s="106"/>
      <c r="P175" s="20"/>
      <c r="Q175" s="20"/>
      <c r="R175" s="20"/>
      <c r="S175" s="20"/>
      <c r="T175" s="20"/>
      <c r="U175" s="66"/>
      <c r="V175" s="91"/>
    </row>
    <row r="176" spans="1:22" ht="53.25" customHeight="1">
      <c r="A176" s="433"/>
      <c r="B176" s="435" t="s">
        <v>14</v>
      </c>
      <c r="C176" s="434" t="s">
        <v>247</v>
      </c>
      <c r="D176" s="434" t="s">
        <v>625</v>
      </c>
      <c r="E176" s="434" t="s">
        <v>76</v>
      </c>
      <c r="F176" s="276" t="s">
        <v>626</v>
      </c>
      <c r="G176" s="279"/>
      <c r="H176" s="275" t="s">
        <v>627</v>
      </c>
      <c r="I176" s="318">
        <v>52954.21</v>
      </c>
      <c r="J176" s="436">
        <v>953</v>
      </c>
      <c r="K176" s="429" t="s">
        <v>628</v>
      </c>
      <c r="L176" s="117"/>
      <c r="M176" s="106"/>
      <c r="N176" s="106"/>
      <c r="O176" s="106"/>
      <c r="P176" s="20"/>
      <c r="Q176" s="20"/>
      <c r="R176" s="20"/>
      <c r="S176" s="20"/>
      <c r="T176" s="20"/>
      <c r="U176" s="66"/>
      <c r="V176" s="22"/>
    </row>
    <row r="177" spans="1:22" ht="53.25" customHeight="1">
      <c r="A177" s="640"/>
      <c r="B177" s="712" t="s">
        <v>91</v>
      </c>
      <c r="C177" s="617" t="s">
        <v>247</v>
      </c>
      <c r="D177" s="617" t="s">
        <v>75</v>
      </c>
      <c r="E177" s="617" t="s">
        <v>76</v>
      </c>
      <c r="F177" s="642" t="s">
        <v>252</v>
      </c>
      <c r="G177" s="487"/>
      <c r="H177" s="488" t="s">
        <v>253</v>
      </c>
      <c r="I177" s="489">
        <v>30000</v>
      </c>
      <c r="J177" s="619">
        <v>120</v>
      </c>
      <c r="K177" s="617" t="s">
        <v>663</v>
      </c>
      <c r="L177" s="567">
        <v>45687</v>
      </c>
      <c r="M177" s="544"/>
      <c r="N177" s="544"/>
      <c r="O177" s="544"/>
      <c r="P177" s="544"/>
      <c r="Q177" s="544"/>
      <c r="R177" s="544"/>
      <c r="S177" s="544"/>
      <c r="T177" s="544"/>
      <c r="U177" s="546"/>
      <c r="V177" s="22"/>
    </row>
    <row r="178" spans="1:22" ht="23.25" customHeight="1">
      <c r="A178" s="641"/>
      <c r="B178" s="618"/>
      <c r="C178" s="618"/>
      <c r="D178" s="618"/>
      <c r="E178" s="618"/>
      <c r="F178" s="618"/>
      <c r="G178" s="490"/>
      <c r="H178" s="486" t="s">
        <v>22</v>
      </c>
      <c r="I178" s="491">
        <v>70000</v>
      </c>
      <c r="J178" s="618"/>
      <c r="K178" s="618"/>
      <c r="L178" s="568"/>
      <c r="M178" s="545"/>
      <c r="N178" s="545"/>
      <c r="O178" s="545"/>
      <c r="P178" s="545"/>
      <c r="Q178" s="545"/>
      <c r="R178" s="545"/>
      <c r="S178" s="545"/>
      <c r="T178" s="545"/>
      <c r="U178" s="547"/>
      <c r="V178" s="22"/>
    </row>
    <row r="179" spans="1:22" ht="23.25" customHeight="1">
      <c r="A179" s="641"/>
      <c r="B179" s="618"/>
      <c r="C179" s="618"/>
      <c r="D179" s="618"/>
      <c r="E179" s="618"/>
      <c r="F179" s="618"/>
      <c r="G179" s="492"/>
      <c r="H179" s="493" t="s">
        <v>255</v>
      </c>
      <c r="I179" s="494">
        <v>100</v>
      </c>
      <c r="J179" s="618"/>
      <c r="K179" s="618"/>
      <c r="L179" s="568"/>
      <c r="M179" s="545"/>
      <c r="N179" s="545"/>
      <c r="O179" s="545"/>
      <c r="P179" s="545"/>
      <c r="Q179" s="545"/>
      <c r="R179" s="545"/>
      <c r="S179" s="545"/>
      <c r="T179" s="545"/>
      <c r="U179" s="547"/>
      <c r="V179" s="22"/>
    </row>
    <row r="180" spans="1:22" ht="68.25" customHeight="1">
      <c r="A180" s="232"/>
      <c r="B180" s="15" t="s">
        <v>91</v>
      </c>
      <c r="C180" s="16" t="s">
        <v>247</v>
      </c>
      <c r="D180" s="16" t="s">
        <v>75</v>
      </c>
      <c r="E180" s="16" t="s">
        <v>76</v>
      </c>
      <c r="F180" s="17" t="s">
        <v>256</v>
      </c>
      <c r="G180" s="334"/>
      <c r="H180" s="24" t="s">
        <v>257</v>
      </c>
      <c r="I180" s="18">
        <v>15000</v>
      </c>
      <c r="J180" s="18">
        <v>1800</v>
      </c>
      <c r="K180" s="16" t="s">
        <v>258</v>
      </c>
      <c r="L180" s="19">
        <v>46050</v>
      </c>
      <c r="M180" s="20"/>
      <c r="N180" s="20"/>
      <c r="O180" s="20"/>
      <c r="P180" s="20"/>
      <c r="Q180" s="20"/>
      <c r="R180" s="20"/>
      <c r="S180" s="20"/>
      <c r="T180" s="20"/>
      <c r="U180" s="21"/>
      <c r="V180" s="22"/>
    </row>
    <row r="181" spans="1:22" ht="28.5">
      <c r="A181" s="640"/>
      <c r="B181" s="662" t="s">
        <v>91</v>
      </c>
      <c r="C181" s="625" t="s">
        <v>247</v>
      </c>
      <c r="D181" s="625" t="s">
        <v>75</v>
      </c>
      <c r="E181" s="625" t="s">
        <v>76</v>
      </c>
      <c r="F181" s="661" t="s">
        <v>611</v>
      </c>
      <c r="G181" s="416"/>
      <c r="H181" s="422" t="s">
        <v>690</v>
      </c>
      <c r="I181" s="418">
        <v>150000</v>
      </c>
      <c r="J181" s="627">
        <v>2332</v>
      </c>
      <c r="K181" s="625" t="s">
        <v>278</v>
      </c>
      <c r="L181" s="622">
        <v>45386</v>
      </c>
      <c r="M181" s="629"/>
      <c r="N181" s="544"/>
      <c r="O181" s="544"/>
      <c r="P181" s="620">
        <v>2332</v>
      </c>
      <c r="Q181" s="544"/>
      <c r="R181" s="544"/>
      <c r="S181" s="544"/>
      <c r="T181" s="544"/>
      <c r="U181" s="546"/>
      <c r="V181" s="22"/>
    </row>
    <row r="182" spans="1:22" ht="23.25" customHeight="1">
      <c r="A182" s="641"/>
      <c r="B182" s="626"/>
      <c r="C182" s="626"/>
      <c r="D182" s="626"/>
      <c r="E182" s="626"/>
      <c r="F182" s="626"/>
      <c r="G182" s="332"/>
      <c r="H182" s="333" t="s">
        <v>262</v>
      </c>
      <c r="I182" s="419">
        <v>421000</v>
      </c>
      <c r="J182" s="626"/>
      <c r="K182" s="626"/>
      <c r="L182" s="674"/>
      <c r="M182" s="606"/>
      <c r="N182" s="545"/>
      <c r="O182" s="545"/>
      <c r="P182" s="621"/>
      <c r="Q182" s="545"/>
      <c r="R182" s="545"/>
      <c r="S182" s="545"/>
      <c r="T182" s="545"/>
      <c r="U182" s="547"/>
      <c r="V182" s="22"/>
    </row>
    <row r="183" spans="1:22" ht="23.25" customHeight="1">
      <c r="A183" s="641"/>
      <c r="B183" s="626"/>
      <c r="C183" s="626"/>
      <c r="D183" s="626"/>
      <c r="E183" s="626"/>
      <c r="F183" s="626"/>
      <c r="G183" s="332"/>
      <c r="H183" s="333" t="s">
        <v>263</v>
      </c>
      <c r="I183" s="419">
        <v>20000</v>
      </c>
      <c r="J183" s="626"/>
      <c r="K183" s="626"/>
      <c r="L183" s="674"/>
      <c r="M183" s="606"/>
      <c r="N183" s="545"/>
      <c r="O183" s="545"/>
      <c r="P183" s="621"/>
      <c r="Q183" s="545"/>
      <c r="R183" s="545"/>
      <c r="S183" s="545"/>
      <c r="T183" s="545"/>
      <c r="U183" s="547"/>
      <c r="V183" s="22"/>
    </row>
    <row r="184" spans="1:22" ht="23.25" customHeight="1">
      <c r="A184" s="641"/>
      <c r="B184" s="626"/>
      <c r="C184" s="626"/>
      <c r="D184" s="626"/>
      <c r="E184" s="626"/>
      <c r="F184" s="626"/>
      <c r="G184" s="332"/>
      <c r="H184" s="333" t="s">
        <v>264</v>
      </c>
      <c r="I184" s="419">
        <v>200000</v>
      </c>
      <c r="J184" s="626"/>
      <c r="K184" s="626"/>
      <c r="L184" s="674"/>
      <c r="M184" s="606"/>
      <c r="N184" s="545"/>
      <c r="O184" s="545"/>
      <c r="P184" s="621"/>
      <c r="Q184" s="545"/>
      <c r="R184" s="545"/>
      <c r="S184" s="545"/>
      <c r="T184" s="545"/>
      <c r="U184" s="547"/>
      <c r="V184" s="22"/>
    </row>
    <row r="185" spans="1:22" ht="23.25" customHeight="1">
      <c r="A185" s="641"/>
      <c r="B185" s="626"/>
      <c r="C185" s="626"/>
      <c r="D185" s="626"/>
      <c r="E185" s="626"/>
      <c r="F185" s="626"/>
      <c r="G185" s="332"/>
      <c r="H185" s="333" t="s">
        <v>265</v>
      </c>
      <c r="I185" s="419">
        <v>40000</v>
      </c>
      <c r="J185" s="626"/>
      <c r="K185" s="626"/>
      <c r="L185" s="674"/>
      <c r="M185" s="606"/>
      <c r="N185" s="545"/>
      <c r="O185" s="545"/>
      <c r="P185" s="621"/>
      <c r="Q185" s="545"/>
      <c r="R185" s="545"/>
      <c r="S185" s="545"/>
      <c r="T185" s="545"/>
      <c r="U185" s="547"/>
      <c r="V185" s="22"/>
    </row>
    <row r="186" spans="1:22" ht="23.25" customHeight="1">
      <c r="A186" s="641"/>
      <c r="B186" s="626"/>
      <c r="C186" s="626"/>
      <c r="D186" s="626"/>
      <c r="E186" s="626"/>
      <c r="F186" s="626"/>
      <c r="G186" s="332"/>
      <c r="H186" s="333" t="s">
        <v>266</v>
      </c>
      <c r="I186" s="419">
        <v>421000</v>
      </c>
      <c r="J186" s="626"/>
      <c r="K186" s="626"/>
      <c r="L186" s="674"/>
      <c r="M186" s="606"/>
      <c r="N186" s="545"/>
      <c r="O186" s="545"/>
      <c r="P186" s="621"/>
      <c r="Q186" s="545"/>
      <c r="R186" s="545"/>
      <c r="S186" s="545"/>
      <c r="T186" s="545"/>
      <c r="U186" s="547"/>
      <c r="V186" s="22"/>
    </row>
    <row r="187" spans="1:22" ht="23.25" customHeight="1">
      <c r="A187" s="641"/>
      <c r="B187" s="626"/>
      <c r="C187" s="626"/>
      <c r="D187" s="626"/>
      <c r="E187" s="626"/>
      <c r="F187" s="626"/>
      <c r="G187" s="332"/>
      <c r="H187" s="333" t="s">
        <v>267</v>
      </c>
      <c r="I187" s="419">
        <v>241500</v>
      </c>
      <c r="J187" s="626"/>
      <c r="K187" s="626"/>
      <c r="L187" s="674"/>
      <c r="M187" s="606"/>
      <c r="N187" s="545"/>
      <c r="O187" s="545"/>
      <c r="P187" s="621"/>
      <c r="Q187" s="545"/>
      <c r="R187" s="545"/>
      <c r="S187" s="545"/>
      <c r="T187" s="545"/>
      <c r="U187" s="547"/>
      <c r="V187" s="22"/>
    </row>
    <row r="188" spans="1:22" ht="23.25" customHeight="1">
      <c r="A188" s="641"/>
      <c r="B188" s="626"/>
      <c r="C188" s="626"/>
      <c r="D188" s="626"/>
      <c r="E188" s="626"/>
      <c r="F188" s="626"/>
      <c r="G188" s="332"/>
      <c r="H188" s="333" t="s">
        <v>268</v>
      </c>
      <c r="I188" s="419">
        <v>20000</v>
      </c>
      <c r="J188" s="626"/>
      <c r="K188" s="626"/>
      <c r="L188" s="674"/>
      <c r="M188" s="606"/>
      <c r="N188" s="545"/>
      <c r="O188" s="545"/>
      <c r="P188" s="621"/>
      <c r="Q188" s="545"/>
      <c r="R188" s="545"/>
      <c r="S188" s="545"/>
      <c r="T188" s="545"/>
      <c r="U188" s="547"/>
      <c r="V188" s="22"/>
    </row>
    <row r="189" spans="1:22" ht="38.25" customHeight="1">
      <c r="A189" s="641"/>
      <c r="B189" s="626"/>
      <c r="C189" s="626"/>
      <c r="D189" s="626"/>
      <c r="E189" s="626"/>
      <c r="F189" s="626"/>
      <c r="G189" s="332"/>
      <c r="H189" s="333" t="s">
        <v>269</v>
      </c>
      <c r="I189" s="419">
        <v>400000</v>
      </c>
      <c r="J189" s="626"/>
      <c r="K189" s="626"/>
      <c r="L189" s="741"/>
      <c r="M189" s="606"/>
      <c r="N189" s="545"/>
      <c r="O189" s="545"/>
      <c r="P189" s="621"/>
      <c r="Q189" s="545"/>
      <c r="R189" s="545"/>
      <c r="S189" s="545"/>
      <c r="T189" s="545"/>
      <c r="U189" s="547"/>
      <c r="V189" s="22"/>
    </row>
    <row r="190" spans="1:22" ht="23.25" customHeight="1">
      <c r="A190" s="692"/>
      <c r="B190" s="628"/>
      <c r="C190" s="628"/>
      <c r="D190" s="628"/>
      <c r="E190" s="628"/>
      <c r="F190" s="670"/>
      <c r="G190" s="332"/>
      <c r="H190" s="331" t="s">
        <v>255</v>
      </c>
      <c r="I190" s="421">
        <v>100</v>
      </c>
      <c r="J190" s="670"/>
      <c r="K190" s="628"/>
      <c r="L190" s="565"/>
      <c r="M190" s="630"/>
      <c r="N190" s="556"/>
      <c r="O190" s="556"/>
      <c r="P190" s="713"/>
      <c r="Q190" s="556"/>
      <c r="R190" s="556"/>
      <c r="S190" s="556"/>
      <c r="T190" s="556"/>
      <c r="U190" s="51"/>
      <c r="V190" s="27"/>
    </row>
    <row r="191" spans="1:22" ht="23.25" customHeight="1">
      <c r="A191" s="71"/>
      <c r="B191" s="72" t="s">
        <v>270</v>
      </c>
      <c r="C191" s="73"/>
      <c r="D191" s="73"/>
      <c r="E191" s="73"/>
      <c r="F191" s="74" t="s">
        <v>41</v>
      </c>
      <c r="G191" s="301"/>
      <c r="H191" s="129" t="s">
        <v>41</v>
      </c>
      <c r="I191" s="31" t="s">
        <v>41</v>
      </c>
      <c r="J191" s="74" t="s">
        <v>41</v>
      </c>
      <c r="K191" s="72"/>
      <c r="L191" s="130"/>
      <c r="M191" s="77">
        <f t="shared" ref="M191:T191" si="21">SUM(M177:M190)</f>
        <v>0</v>
      </c>
      <c r="N191" s="77">
        <f t="shared" si="21"/>
        <v>0</v>
      </c>
      <c r="O191" s="77">
        <f t="shared" si="21"/>
        <v>0</v>
      </c>
      <c r="P191" s="77">
        <f t="shared" si="21"/>
        <v>2332</v>
      </c>
      <c r="Q191" s="77">
        <f t="shared" si="21"/>
        <v>0</v>
      </c>
      <c r="R191" s="77">
        <f t="shared" si="21"/>
        <v>0</v>
      </c>
      <c r="S191" s="77">
        <f t="shared" si="21"/>
        <v>0</v>
      </c>
      <c r="T191" s="77">
        <f t="shared" si="21"/>
        <v>0</v>
      </c>
      <c r="U191" s="78"/>
      <c r="V191" s="75"/>
    </row>
    <row r="192" spans="1:22" ht="23.25" customHeight="1">
      <c r="A192" s="8"/>
      <c r="B192" s="104"/>
      <c r="C192" s="104"/>
      <c r="D192" s="104"/>
      <c r="E192" s="104"/>
      <c r="F192" s="25" t="s">
        <v>41</v>
      </c>
      <c r="G192" s="297"/>
      <c r="H192" s="25" t="s">
        <v>41</v>
      </c>
      <c r="I192" s="24" t="s">
        <v>41</v>
      </c>
      <c r="J192" s="25" t="s">
        <v>41</v>
      </c>
      <c r="K192" s="104"/>
      <c r="L192" s="105"/>
      <c r="M192" s="106"/>
      <c r="N192" s="106"/>
      <c r="O192" s="106"/>
      <c r="P192" s="85"/>
      <c r="Q192" s="85"/>
      <c r="R192" s="85"/>
      <c r="S192" s="86"/>
      <c r="T192" s="86"/>
      <c r="U192" s="104"/>
      <c r="V192" s="91"/>
    </row>
    <row r="193" spans="1:22" ht="24.2" customHeight="1">
      <c r="A193" s="107"/>
      <c r="B193" s="108" t="s">
        <v>271</v>
      </c>
      <c r="C193" s="109"/>
      <c r="D193" s="109"/>
      <c r="E193" s="109"/>
      <c r="F193" s="110" t="s">
        <v>41</v>
      </c>
      <c r="G193" s="298"/>
      <c r="H193" s="110" t="s">
        <v>41</v>
      </c>
      <c r="I193" s="57" t="s">
        <v>41</v>
      </c>
      <c r="J193" s="110" t="s">
        <v>41</v>
      </c>
      <c r="K193" s="111"/>
      <c r="L193" s="113"/>
      <c r="M193" s="114">
        <f t="shared" ref="M193:T193" si="22">M191</f>
        <v>0</v>
      </c>
      <c r="N193" s="114">
        <f t="shared" si="22"/>
        <v>0</v>
      </c>
      <c r="O193" s="114">
        <f t="shared" si="22"/>
        <v>0</v>
      </c>
      <c r="P193" s="61">
        <f t="shared" si="22"/>
        <v>2332</v>
      </c>
      <c r="Q193" s="61">
        <f t="shared" si="22"/>
        <v>0</v>
      </c>
      <c r="R193" s="61">
        <f t="shared" si="22"/>
        <v>0</v>
      </c>
      <c r="S193" s="61">
        <f t="shared" si="22"/>
        <v>0</v>
      </c>
      <c r="T193" s="61">
        <f t="shared" si="22"/>
        <v>0</v>
      </c>
      <c r="U193" s="115"/>
      <c r="V193" s="112"/>
    </row>
    <row r="194" spans="1:22" ht="23.25" customHeight="1">
      <c r="A194" s="8"/>
      <c r="B194" s="104"/>
      <c r="C194" s="104"/>
      <c r="D194" s="104"/>
      <c r="E194" s="104"/>
      <c r="F194" s="25" t="s">
        <v>41</v>
      </c>
      <c r="G194" s="297"/>
      <c r="H194" s="25" t="s">
        <v>41</v>
      </c>
      <c r="I194" s="17" t="s">
        <v>41</v>
      </c>
      <c r="J194" s="25" t="s">
        <v>41</v>
      </c>
      <c r="K194" s="116"/>
      <c r="L194" s="117"/>
      <c r="M194" s="106"/>
      <c r="N194" s="106"/>
      <c r="O194" s="106"/>
      <c r="P194" s="20"/>
      <c r="Q194" s="20"/>
      <c r="R194" s="20"/>
      <c r="S194" s="20"/>
      <c r="T194" s="20"/>
      <c r="U194" s="66"/>
      <c r="V194" s="91"/>
    </row>
    <row r="195" spans="1:22" ht="154.35" customHeight="1">
      <c r="A195" s="233"/>
      <c r="B195" s="15" t="s">
        <v>91</v>
      </c>
      <c r="C195" s="16" t="s">
        <v>272</v>
      </c>
      <c r="D195" s="16" t="s">
        <v>75</v>
      </c>
      <c r="E195" s="16" t="s">
        <v>76</v>
      </c>
      <c r="F195" s="17" t="s">
        <v>273</v>
      </c>
      <c r="G195" s="334"/>
      <c r="H195" s="24" t="s">
        <v>274</v>
      </c>
      <c r="I195" s="26">
        <v>20863</v>
      </c>
      <c r="J195" s="18">
        <v>1564.5</v>
      </c>
      <c r="K195" s="16" t="s">
        <v>275</v>
      </c>
      <c r="L195" s="19">
        <v>46330</v>
      </c>
      <c r="M195" s="20"/>
      <c r="N195" s="20"/>
      <c r="O195" s="20"/>
      <c r="P195" s="20"/>
      <c r="Q195" s="20"/>
      <c r="R195" s="20"/>
      <c r="S195" s="20"/>
      <c r="T195" s="20"/>
      <c r="U195" s="23" t="s">
        <v>276</v>
      </c>
      <c r="V195" s="22"/>
    </row>
    <row r="196" spans="1:22" ht="42.75">
      <c r="A196" s="667"/>
      <c r="B196" s="662" t="s">
        <v>91</v>
      </c>
      <c r="C196" s="625" t="s">
        <v>272</v>
      </c>
      <c r="D196" s="625" t="s">
        <v>75</v>
      </c>
      <c r="E196" s="625" t="s">
        <v>76</v>
      </c>
      <c r="F196" s="661" t="s">
        <v>692</v>
      </c>
      <c r="G196" s="416"/>
      <c r="H196" s="422" t="s">
        <v>691</v>
      </c>
      <c r="I196" s="423">
        <v>60000</v>
      </c>
      <c r="J196" s="627">
        <v>2519.5</v>
      </c>
      <c r="K196" s="625" t="s">
        <v>278</v>
      </c>
      <c r="L196" s="622">
        <v>45386</v>
      </c>
      <c r="M196" s="629"/>
      <c r="N196" s="544"/>
      <c r="O196" s="544"/>
      <c r="P196" s="620">
        <v>2519.5</v>
      </c>
      <c r="Q196" s="544"/>
      <c r="R196" s="544"/>
      <c r="S196" s="544"/>
      <c r="T196" s="544"/>
      <c r="U196" s="546"/>
      <c r="V196" s="22"/>
    </row>
    <row r="197" spans="1:22" ht="23.25" customHeight="1">
      <c r="A197" s="668"/>
      <c r="B197" s="626"/>
      <c r="C197" s="626"/>
      <c r="D197" s="739"/>
      <c r="E197" s="626"/>
      <c r="F197" s="626"/>
      <c r="G197" s="332"/>
      <c r="H197" s="333" t="s">
        <v>262</v>
      </c>
      <c r="I197" s="419">
        <v>300000</v>
      </c>
      <c r="J197" s="626"/>
      <c r="K197" s="626"/>
      <c r="L197" s="651"/>
      <c r="M197" s="545"/>
      <c r="N197" s="545"/>
      <c r="O197" s="545"/>
      <c r="P197" s="621"/>
      <c r="Q197" s="545"/>
      <c r="R197" s="545"/>
      <c r="S197" s="545"/>
      <c r="T197" s="545"/>
      <c r="U197" s="547"/>
      <c r="V197" s="22"/>
    </row>
    <row r="198" spans="1:22" ht="23.25" customHeight="1">
      <c r="A198" s="668"/>
      <c r="B198" s="626"/>
      <c r="C198" s="626"/>
      <c r="D198" s="739"/>
      <c r="E198" s="626"/>
      <c r="F198" s="626"/>
      <c r="G198" s="332"/>
      <c r="H198" s="333" t="s">
        <v>263</v>
      </c>
      <c r="I198" s="419">
        <v>10000</v>
      </c>
      <c r="J198" s="626"/>
      <c r="K198" s="626"/>
      <c r="L198" s="651"/>
      <c r="M198" s="545"/>
      <c r="N198" s="545"/>
      <c r="O198" s="545"/>
      <c r="P198" s="621"/>
      <c r="Q198" s="545"/>
      <c r="R198" s="545"/>
      <c r="S198" s="545"/>
      <c r="T198" s="545"/>
      <c r="U198" s="547"/>
      <c r="V198" s="22"/>
    </row>
    <row r="199" spans="1:22" ht="23.25" customHeight="1">
      <c r="A199" s="668"/>
      <c r="B199" s="626"/>
      <c r="C199" s="626"/>
      <c r="D199" s="739"/>
      <c r="E199" s="626"/>
      <c r="F199" s="626"/>
      <c r="G199" s="332"/>
      <c r="H199" s="333" t="s">
        <v>264</v>
      </c>
      <c r="I199" s="419">
        <v>200000</v>
      </c>
      <c r="J199" s="626"/>
      <c r="K199" s="626"/>
      <c r="L199" s="651"/>
      <c r="M199" s="545"/>
      <c r="N199" s="545"/>
      <c r="O199" s="545"/>
      <c r="P199" s="621"/>
      <c r="Q199" s="545"/>
      <c r="R199" s="545"/>
      <c r="S199" s="545"/>
      <c r="T199" s="545"/>
      <c r="U199" s="547"/>
      <c r="V199" s="22"/>
    </row>
    <row r="200" spans="1:22" ht="23.25" customHeight="1">
      <c r="A200" s="668"/>
      <c r="B200" s="626"/>
      <c r="C200" s="626"/>
      <c r="D200" s="739"/>
      <c r="E200" s="626"/>
      <c r="F200" s="626"/>
      <c r="G200" s="332"/>
      <c r="H200" s="333" t="s">
        <v>265</v>
      </c>
      <c r="I200" s="419">
        <v>20000</v>
      </c>
      <c r="J200" s="626"/>
      <c r="K200" s="626"/>
      <c r="L200" s="651"/>
      <c r="M200" s="545"/>
      <c r="N200" s="545"/>
      <c r="O200" s="545"/>
      <c r="P200" s="621"/>
      <c r="Q200" s="545"/>
      <c r="R200" s="545"/>
      <c r="S200" s="545"/>
      <c r="T200" s="545"/>
      <c r="U200" s="547"/>
      <c r="V200" s="22"/>
    </row>
    <row r="201" spans="1:22" ht="23.25" customHeight="1">
      <c r="A201" s="668"/>
      <c r="B201" s="626"/>
      <c r="C201" s="626"/>
      <c r="D201" s="739"/>
      <c r="E201" s="626"/>
      <c r="F201" s="626"/>
      <c r="G201" s="332"/>
      <c r="H201" s="333" t="s">
        <v>266</v>
      </c>
      <c r="I201" s="419">
        <v>300000</v>
      </c>
      <c r="J201" s="626"/>
      <c r="K201" s="626"/>
      <c r="L201" s="651"/>
      <c r="M201" s="545"/>
      <c r="N201" s="545"/>
      <c r="O201" s="545"/>
      <c r="P201" s="621"/>
      <c r="Q201" s="545"/>
      <c r="R201" s="545"/>
      <c r="S201" s="545"/>
      <c r="T201" s="545"/>
      <c r="U201" s="547"/>
      <c r="V201" s="22"/>
    </row>
    <row r="202" spans="1:22" ht="23.25" customHeight="1">
      <c r="A202" s="668"/>
      <c r="B202" s="626"/>
      <c r="C202" s="626"/>
      <c r="D202" s="739"/>
      <c r="E202" s="626"/>
      <c r="F202" s="626"/>
      <c r="G202" s="332"/>
      <c r="H202" s="333" t="s">
        <v>267</v>
      </c>
      <c r="I202" s="419">
        <v>105000</v>
      </c>
      <c r="J202" s="626"/>
      <c r="K202" s="626"/>
      <c r="L202" s="651"/>
      <c r="M202" s="545"/>
      <c r="N202" s="545"/>
      <c r="O202" s="545"/>
      <c r="P202" s="621"/>
      <c r="Q202" s="545"/>
      <c r="R202" s="545"/>
      <c r="S202" s="545"/>
      <c r="T202" s="545"/>
      <c r="U202" s="547"/>
      <c r="V202" s="22"/>
    </row>
    <row r="203" spans="1:22" ht="23.25" customHeight="1">
      <c r="A203" s="668"/>
      <c r="B203" s="626"/>
      <c r="C203" s="626"/>
      <c r="D203" s="739"/>
      <c r="E203" s="626"/>
      <c r="F203" s="626"/>
      <c r="G203" s="332"/>
      <c r="H203" s="333" t="s">
        <v>268</v>
      </c>
      <c r="I203" s="419">
        <v>20000</v>
      </c>
      <c r="J203" s="626"/>
      <c r="K203" s="626"/>
      <c r="L203" s="651"/>
      <c r="M203" s="545"/>
      <c r="N203" s="545"/>
      <c r="O203" s="545"/>
      <c r="P203" s="621"/>
      <c r="Q203" s="545"/>
      <c r="R203" s="545"/>
      <c r="S203" s="545"/>
      <c r="T203" s="545"/>
      <c r="U203" s="547"/>
      <c r="V203" s="22"/>
    </row>
    <row r="204" spans="1:22" ht="38.25" customHeight="1">
      <c r="A204" s="668"/>
      <c r="B204" s="626"/>
      <c r="C204" s="626"/>
      <c r="D204" s="739"/>
      <c r="E204" s="626"/>
      <c r="F204" s="626"/>
      <c r="G204" s="330"/>
      <c r="H204" s="331" t="s">
        <v>269</v>
      </c>
      <c r="I204" s="417">
        <v>600000</v>
      </c>
      <c r="J204" s="626"/>
      <c r="K204" s="626"/>
      <c r="L204" s="652"/>
      <c r="M204" s="545"/>
      <c r="N204" s="545"/>
      <c r="O204" s="545"/>
      <c r="P204" s="621"/>
      <c r="Q204" s="545"/>
      <c r="R204" s="545"/>
      <c r="S204" s="545"/>
      <c r="T204" s="545"/>
      <c r="U204" s="547"/>
      <c r="V204" s="22"/>
    </row>
    <row r="205" spans="1:22" ht="53.25" customHeight="1">
      <c r="A205" s="234"/>
      <c r="B205" s="203" t="s">
        <v>91</v>
      </c>
      <c r="C205" s="45" t="s">
        <v>272</v>
      </c>
      <c r="D205" s="45" t="s">
        <v>75</v>
      </c>
      <c r="E205" s="45" t="s">
        <v>76</v>
      </c>
      <c r="F205" s="24" t="s">
        <v>279</v>
      </c>
      <c r="G205" s="279"/>
      <c r="H205" s="199" t="s">
        <v>280</v>
      </c>
      <c r="I205" s="200">
        <v>877.6</v>
      </c>
      <c r="J205" s="26">
        <v>657.5</v>
      </c>
      <c r="K205" s="45" t="s">
        <v>281</v>
      </c>
      <c r="L205" s="128">
        <v>46825</v>
      </c>
      <c r="M205" s="131"/>
      <c r="N205" s="69"/>
      <c r="O205" s="69"/>
      <c r="P205" s="69"/>
      <c r="Q205" s="69"/>
      <c r="R205" s="69"/>
      <c r="S205" s="69"/>
      <c r="T205" s="69"/>
      <c r="U205" s="51"/>
      <c r="V205" s="27"/>
    </row>
    <row r="206" spans="1:22" ht="23.25" customHeight="1">
      <c r="A206" s="71"/>
      <c r="B206" s="72" t="s">
        <v>282</v>
      </c>
      <c r="C206" s="73"/>
      <c r="D206" s="73"/>
      <c r="E206" s="73"/>
      <c r="F206" s="74" t="s">
        <v>41</v>
      </c>
      <c r="G206" s="301"/>
      <c r="H206" s="129" t="s">
        <v>41</v>
      </c>
      <c r="I206" s="32" t="s">
        <v>41</v>
      </c>
      <c r="J206" s="74" t="s">
        <v>41</v>
      </c>
      <c r="K206" s="72"/>
      <c r="L206" s="76"/>
      <c r="M206" s="35">
        <f t="shared" ref="M206:T206" si="23">+SUM(M195:M205)</f>
        <v>0</v>
      </c>
      <c r="N206" s="35">
        <f t="shared" si="23"/>
        <v>0</v>
      </c>
      <c r="O206" s="35">
        <f t="shared" si="23"/>
        <v>0</v>
      </c>
      <c r="P206" s="35">
        <f t="shared" si="23"/>
        <v>2519.5</v>
      </c>
      <c r="Q206" s="35">
        <f t="shared" si="23"/>
        <v>0</v>
      </c>
      <c r="R206" s="35">
        <f t="shared" si="23"/>
        <v>0</v>
      </c>
      <c r="S206" s="35">
        <f t="shared" si="23"/>
        <v>0</v>
      </c>
      <c r="T206" s="35">
        <f t="shared" si="23"/>
        <v>0</v>
      </c>
      <c r="U206" s="78"/>
      <c r="V206" s="75"/>
    </row>
    <row r="207" spans="1:22" ht="23.25" customHeight="1">
      <c r="A207" s="8"/>
      <c r="B207" s="104"/>
      <c r="C207" s="104"/>
      <c r="D207" s="104"/>
      <c r="E207" s="104"/>
      <c r="F207" s="25" t="s">
        <v>41</v>
      </c>
      <c r="G207" s="297"/>
      <c r="H207" s="25" t="s">
        <v>41</v>
      </c>
      <c r="I207" s="24" t="s">
        <v>41</v>
      </c>
      <c r="J207" s="25" t="s">
        <v>41</v>
      </c>
      <c r="K207" s="104"/>
      <c r="L207" s="105"/>
      <c r="M207" s="106"/>
      <c r="N207" s="106"/>
      <c r="O207" s="106"/>
      <c r="P207" s="50"/>
      <c r="Q207" s="50"/>
      <c r="R207" s="50"/>
      <c r="S207" s="94"/>
      <c r="T207" s="94"/>
      <c r="U207" s="104"/>
      <c r="V207" s="91"/>
    </row>
    <row r="208" spans="1:22" ht="24.2" customHeight="1">
      <c r="A208" s="95"/>
      <c r="B208" s="96" t="s">
        <v>283</v>
      </c>
      <c r="C208" s="97"/>
      <c r="D208" s="97"/>
      <c r="E208" s="97"/>
      <c r="F208" s="98" t="s">
        <v>41</v>
      </c>
      <c r="G208" s="296"/>
      <c r="H208" s="98" t="s">
        <v>41</v>
      </c>
      <c r="I208" s="57" t="s">
        <v>41</v>
      </c>
      <c r="J208" s="98" t="s">
        <v>41</v>
      </c>
      <c r="K208" s="99"/>
      <c r="L208" s="101"/>
      <c r="M208" s="102">
        <f t="shared" ref="M208:T208" si="24">M206</f>
        <v>0</v>
      </c>
      <c r="N208" s="102">
        <f t="shared" si="24"/>
        <v>0</v>
      </c>
      <c r="O208" s="102">
        <f t="shared" si="24"/>
        <v>0</v>
      </c>
      <c r="P208" s="61">
        <f t="shared" si="24"/>
        <v>2519.5</v>
      </c>
      <c r="Q208" s="61">
        <f t="shared" si="24"/>
        <v>0</v>
      </c>
      <c r="R208" s="61">
        <f t="shared" si="24"/>
        <v>0</v>
      </c>
      <c r="S208" s="61">
        <f t="shared" si="24"/>
        <v>0</v>
      </c>
      <c r="T208" s="61">
        <f t="shared" si="24"/>
        <v>0</v>
      </c>
      <c r="U208" s="103"/>
      <c r="V208" s="100"/>
    </row>
    <row r="209" spans="1:22" ht="14.1" customHeight="1">
      <c r="A209" s="63"/>
      <c r="B209" s="64"/>
      <c r="C209" s="64"/>
      <c r="D209" s="64"/>
      <c r="E209" s="64"/>
      <c r="F209" s="17" t="s">
        <v>41</v>
      </c>
      <c r="G209" s="235"/>
      <c r="H209" s="17" t="s">
        <v>41</v>
      </c>
      <c r="I209" s="17" t="s">
        <v>41</v>
      </c>
      <c r="J209" s="17" t="s">
        <v>41</v>
      </c>
      <c r="K209" s="16"/>
      <c r="L209" s="19"/>
      <c r="M209" s="20"/>
      <c r="N209" s="20"/>
      <c r="O209" s="20"/>
      <c r="P209" s="20"/>
      <c r="Q209" s="20"/>
      <c r="R209" s="20"/>
      <c r="S209" s="20"/>
      <c r="T209" s="20"/>
      <c r="U209" s="21"/>
      <c r="V209" s="22"/>
    </row>
    <row r="210" spans="1:22" ht="53.25" customHeight="1">
      <c r="A210" s="233"/>
      <c r="B210" s="435" t="s">
        <v>14</v>
      </c>
      <c r="C210" s="434" t="s">
        <v>284</v>
      </c>
      <c r="D210" s="434" t="s">
        <v>625</v>
      </c>
      <c r="E210" s="434" t="s">
        <v>76</v>
      </c>
      <c r="F210" s="276" t="s">
        <v>629</v>
      </c>
      <c r="G210" s="279"/>
      <c r="H210" s="275" t="s">
        <v>627</v>
      </c>
      <c r="I210" s="318">
        <v>86388.2</v>
      </c>
      <c r="J210" s="436">
        <v>1555</v>
      </c>
      <c r="K210" s="429" t="s">
        <v>628</v>
      </c>
      <c r="L210" s="117"/>
      <c r="M210" s="106"/>
      <c r="N210" s="106"/>
      <c r="O210" s="106"/>
      <c r="P210" s="20"/>
      <c r="Q210" s="20"/>
      <c r="R210" s="20"/>
      <c r="S210" s="20"/>
      <c r="T210" s="20"/>
      <c r="U210" s="66"/>
      <c r="V210" s="22"/>
    </row>
    <row r="211" spans="1:22" ht="83.25" customHeight="1">
      <c r="A211" s="233"/>
      <c r="B211" s="15" t="s">
        <v>91</v>
      </c>
      <c r="C211" s="16" t="s">
        <v>284</v>
      </c>
      <c r="D211" s="16" t="s">
        <v>75</v>
      </c>
      <c r="E211" s="16" t="s">
        <v>76</v>
      </c>
      <c r="F211" s="17" t="s">
        <v>285</v>
      </c>
      <c r="G211" s="235"/>
      <c r="H211" s="17" t="s">
        <v>286</v>
      </c>
      <c r="I211" s="18">
        <v>26186.06</v>
      </c>
      <c r="J211" s="18">
        <v>1965</v>
      </c>
      <c r="K211" s="16" t="s">
        <v>287</v>
      </c>
      <c r="L211" s="19">
        <v>45867</v>
      </c>
      <c r="M211" s="20"/>
      <c r="N211" s="20"/>
      <c r="O211" s="20"/>
      <c r="P211" s="20"/>
      <c r="Q211" s="20"/>
      <c r="R211" s="20"/>
      <c r="S211" s="20"/>
      <c r="T211" s="20"/>
      <c r="U211" s="23" t="s">
        <v>288</v>
      </c>
      <c r="V211" s="22"/>
    </row>
    <row r="212" spans="1:22" ht="28.5">
      <c r="A212" s="667"/>
      <c r="B212" s="662" t="s">
        <v>91</v>
      </c>
      <c r="C212" s="625" t="s">
        <v>284</v>
      </c>
      <c r="D212" s="625" t="s">
        <v>75</v>
      </c>
      <c r="E212" s="625" t="s">
        <v>76</v>
      </c>
      <c r="F212" s="661" t="s">
        <v>289</v>
      </c>
      <c r="G212" s="328"/>
      <c r="H212" s="329" t="s">
        <v>693</v>
      </c>
      <c r="I212" s="418">
        <v>350000</v>
      </c>
      <c r="J212" s="627">
        <v>3286.5</v>
      </c>
      <c r="K212" s="625" t="s">
        <v>278</v>
      </c>
      <c r="L212" s="622">
        <v>45386</v>
      </c>
      <c r="M212" s="629"/>
      <c r="N212" s="544"/>
      <c r="O212" s="544"/>
      <c r="P212" s="544"/>
      <c r="Q212" s="544"/>
      <c r="R212" s="544"/>
      <c r="S212" s="544"/>
      <c r="T212" s="544"/>
      <c r="U212" s="546"/>
      <c r="V212" s="22"/>
    </row>
    <row r="213" spans="1:22" ht="23.25" customHeight="1">
      <c r="A213" s="668"/>
      <c r="B213" s="626"/>
      <c r="C213" s="626"/>
      <c r="D213" s="626"/>
      <c r="E213" s="626"/>
      <c r="F213" s="626"/>
      <c r="G213" s="332"/>
      <c r="H213" s="333" t="s">
        <v>262</v>
      </c>
      <c r="I213" s="419">
        <v>421000</v>
      </c>
      <c r="J213" s="626"/>
      <c r="K213" s="626"/>
      <c r="L213" s="623"/>
      <c r="M213" s="606"/>
      <c r="N213" s="545"/>
      <c r="O213" s="545"/>
      <c r="P213" s="545"/>
      <c r="Q213" s="545"/>
      <c r="R213" s="545"/>
      <c r="S213" s="545"/>
      <c r="T213" s="545"/>
      <c r="U213" s="547"/>
      <c r="V213" s="22"/>
    </row>
    <row r="214" spans="1:22" ht="23.25" customHeight="1">
      <c r="A214" s="668"/>
      <c r="B214" s="626"/>
      <c r="C214" s="626"/>
      <c r="D214" s="626"/>
      <c r="E214" s="626"/>
      <c r="F214" s="626"/>
      <c r="G214" s="332"/>
      <c r="H214" s="333" t="s">
        <v>263</v>
      </c>
      <c r="I214" s="419">
        <v>20000</v>
      </c>
      <c r="J214" s="626"/>
      <c r="K214" s="626"/>
      <c r="L214" s="623"/>
      <c r="M214" s="606"/>
      <c r="N214" s="545"/>
      <c r="O214" s="545"/>
      <c r="P214" s="545"/>
      <c r="Q214" s="545"/>
      <c r="R214" s="545"/>
      <c r="S214" s="545"/>
      <c r="T214" s="545"/>
      <c r="U214" s="547"/>
      <c r="V214" s="22"/>
    </row>
    <row r="215" spans="1:22" ht="23.25" customHeight="1">
      <c r="A215" s="668"/>
      <c r="B215" s="626"/>
      <c r="C215" s="626"/>
      <c r="D215" s="626"/>
      <c r="E215" s="626"/>
      <c r="F215" s="626"/>
      <c r="G215" s="332"/>
      <c r="H215" s="333" t="s">
        <v>264</v>
      </c>
      <c r="I215" s="419">
        <v>400000</v>
      </c>
      <c r="J215" s="626"/>
      <c r="K215" s="626"/>
      <c r="L215" s="623"/>
      <c r="M215" s="606"/>
      <c r="N215" s="545"/>
      <c r="O215" s="545"/>
      <c r="P215" s="545"/>
      <c r="Q215" s="545"/>
      <c r="R215" s="545"/>
      <c r="S215" s="545"/>
      <c r="T215" s="545"/>
      <c r="U215" s="547"/>
      <c r="V215" s="22"/>
    </row>
    <row r="216" spans="1:22" ht="23.25" customHeight="1">
      <c r="A216" s="668"/>
      <c r="B216" s="626"/>
      <c r="C216" s="626"/>
      <c r="D216" s="626"/>
      <c r="E216" s="626"/>
      <c r="F216" s="626"/>
      <c r="G216" s="332"/>
      <c r="H216" s="333" t="s">
        <v>265</v>
      </c>
      <c r="I216" s="419">
        <v>50000</v>
      </c>
      <c r="J216" s="626"/>
      <c r="K216" s="626"/>
      <c r="L216" s="623"/>
      <c r="M216" s="606"/>
      <c r="N216" s="545"/>
      <c r="O216" s="545"/>
      <c r="P216" s="545"/>
      <c r="Q216" s="545"/>
      <c r="R216" s="545"/>
      <c r="S216" s="545"/>
      <c r="T216" s="545"/>
      <c r="U216" s="547"/>
      <c r="V216" s="22"/>
    </row>
    <row r="217" spans="1:22" ht="23.25" customHeight="1">
      <c r="A217" s="668"/>
      <c r="B217" s="626"/>
      <c r="C217" s="626"/>
      <c r="D217" s="626"/>
      <c r="E217" s="626"/>
      <c r="F217" s="626"/>
      <c r="G217" s="332"/>
      <c r="H217" s="333" t="s">
        <v>266</v>
      </c>
      <c r="I217" s="419">
        <v>421000</v>
      </c>
      <c r="J217" s="626"/>
      <c r="K217" s="626"/>
      <c r="L217" s="623"/>
      <c r="M217" s="606"/>
      <c r="N217" s="545"/>
      <c r="O217" s="545"/>
      <c r="P217" s="545"/>
      <c r="Q217" s="545"/>
      <c r="R217" s="545"/>
      <c r="S217" s="545"/>
      <c r="T217" s="545"/>
      <c r="U217" s="547"/>
      <c r="V217" s="22"/>
    </row>
    <row r="218" spans="1:22" ht="23.25" customHeight="1">
      <c r="A218" s="668"/>
      <c r="B218" s="626"/>
      <c r="C218" s="626"/>
      <c r="D218" s="626"/>
      <c r="E218" s="626"/>
      <c r="F218" s="626"/>
      <c r="G218" s="332"/>
      <c r="H218" s="333" t="s">
        <v>267</v>
      </c>
      <c r="I218" s="419">
        <v>336000</v>
      </c>
      <c r="J218" s="626"/>
      <c r="K218" s="626"/>
      <c r="L218" s="623"/>
      <c r="M218" s="606"/>
      <c r="N218" s="545"/>
      <c r="O218" s="545"/>
      <c r="P218" s="545"/>
      <c r="Q218" s="545"/>
      <c r="R218" s="545"/>
      <c r="S218" s="545"/>
      <c r="T218" s="545"/>
      <c r="U218" s="547"/>
      <c r="V218" s="22"/>
    </row>
    <row r="219" spans="1:22" ht="23.25" customHeight="1">
      <c r="A219" s="668"/>
      <c r="B219" s="626"/>
      <c r="C219" s="626"/>
      <c r="D219" s="626"/>
      <c r="E219" s="626"/>
      <c r="F219" s="626"/>
      <c r="G219" s="332"/>
      <c r="H219" s="333" t="s">
        <v>268</v>
      </c>
      <c r="I219" s="419">
        <v>20000</v>
      </c>
      <c r="J219" s="626"/>
      <c r="K219" s="626"/>
      <c r="L219" s="623"/>
      <c r="M219" s="606"/>
      <c r="N219" s="545"/>
      <c r="O219" s="545"/>
      <c r="P219" s="545"/>
      <c r="Q219" s="545"/>
      <c r="R219" s="545"/>
      <c r="S219" s="545"/>
      <c r="T219" s="545"/>
      <c r="U219" s="547"/>
      <c r="V219" s="22"/>
    </row>
    <row r="220" spans="1:22" ht="38.25" customHeight="1">
      <c r="A220" s="669"/>
      <c r="B220" s="628"/>
      <c r="C220" s="628"/>
      <c r="D220" s="628"/>
      <c r="E220" s="628"/>
      <c r="F220" s="670"/>
      <c r="G220" s="408"/>
      <c r="H220" s="420" t="s">
        <v>269</v>
      </c>
      <c r="I220" s="421">
        <v>400000</v>
      </c>
      <c r="J220" s="670"/>
      <c r="K220" s="628"/>
      <c r="L220" s="624"/>
      <c r="M220" s="630"/>
      <c r="N220" s="556"/>
      <c r="O220" s="556"/>
      <c r="P220" s="556"/>
      <c r="Q220" s="556"/>
      <c r="R220" s="556"/>
      <c r="S220" s="556"/>
      <c r="T220" s="556"/>
      <c r="U220" s="711"/>
      <c r="V220" s="27"/>
    </row>
    <row r="221" spans="1:22" ht="23.25" customHeight="1">
      <c r="A221" s="71"/>
      <c r="B221" s="72" t="s">
        <v>290</v>
      </c>
      <c r="C221" s="73"/>
      <c r="D221" s="73"/>
      <c r="E221" s="73"/>
      <c r="F221" s="74" t="s">
        <v>41</v>
      </c>
      <c r="G221" s="294"/>
      <c r="H221" s="74" t="s">
        <v>41</v>
      </c>
      <c r="I221" s="31" t="s">
        <v>41</v>
      </c>
      <c r="J221" s="74" t="s">
        <v>41</v>
      </c>
      <c r="K221" s="72"/>
      <c r="L221" s="130"/>
      <c r="M221" s="77">
        <f t="shared" ref="M221:T221" si="25">M211</f>
        <v>0</v>
      </c>
      <c r="N221" s="77">
        <f t="shared" si="25"/>
        <v>0</v>
      </c>
      <c r="O221" s="77">
        <f t="shared" si="25"/>
        <v>0</v>
      </c>
      <c r="P221" s="35">
        <f t="shared" si="25"/>
        <v>0</v>
      </c>
      <c r="Q221" s="35">
        <f t="shared" si="25"/>
        <v>0</v>
      </c>
      <c r="R221" s="35">
        <f t="shared" si="25"/>
        <v>0</v>
      </c>
      <c r="S221" s="35">
        <f t="shared" si="25"/>
        <v>0</v>
      </c>
      <c r="T221" s="35">
        <f t="shared" si="25"/>
        <v>0</v>
      </c>
      <c r="U221" s="78"/>
      <c r="V221" s="75"/>
    </row>
    <row r="222" spans="1:22" ht="23.25" customHeight="1">
      <c r="A222" s="8"/>
      <c r="B222" s="104"/>
      <c r="C222" s="104"/>
      <c r="D222" s="104"/>
      <c r="E222" s="104"/>
      <c r="F222" s="25" t="s">
        <v>41</v>
      </c>
      <c r="G222" s="297"/>
      <c r="H222" s="25" t="s">
        <v>41</v>
      </c>
      <c r="I222" s="24" t="s">
        <v>41</v>
      </c>
      <c r="J222" s="25" t="s">
        <v>41</v>
      </c>
      <c r="K222" s="104"/>
      <c r="L222" s="105"/>
      <c r="M222" s="106"/>
      <c r="N222" s="106"/>
      <c r="O222" s="106"/>
      <c r="P222" s="50"/>
      <c r="Q222" s="50"/>
      <c r="R222" s="50"/>
      <c r="S222" s="94"/>
      <c r="T222" s="94"/>
      <c r="U222" s="104"/>
      <c r="V222" s="91"/>
    </row>
    <row r="223" spans="1:22" ht="24.2" customHeight="1">
      <c r="A223" s="95"/>
      <c r="B223" s="96" t="s">
        <v>291</v>
      </c>
      <c r="C223" s="97"/>
      <c r="D223" s="97"/>
      <c r="E223" s="97"/>
      <c r="F223" s="98" t="s">
        <v>41</v>
      </c>
      <c r="G223" s="296"/>
      <c r="H223" s="98" t="s">
        <v>41</v>
      </c>
      <c r="I223" s="57" t="s">
        <v>41</v>
      </c>
      <c r="J223" s="98" t="s">
        <v>41</v>
      </c>
      <c r="K223" s="99"/>
      <c r="L223" s="101"/>
      <c r="M223" s="102">
        <f t="shared" ref="M223:T223" si="26">M221</f>
        <v>0</v>
      </c>
      <c r="N223" s="102">
        <f t="shared" si="26"/>
        <v>0</v>
      </c>
      <c r="O223" s="102">
        <f t="shared" si="26"/>
        <v>0</v>
      </c>
      <c r="P223" s="61">
        <f t="shared" si="26"/>
        <v>0</v>
      </c>
      <c r="Q223" s="61">
        <f t="shared" si="26"/>
        <v>0</v>
      </c>
      <c r="R223" s="61">
        <f t="shared" si="26"/>
        <v>0</v>
      </c>
      <c r="S223" s="61">
        <f t="shared" si="26"/>
        <v>0</v>
      </c>
      <c r="T223" s="61">
        <f t="shared" si="26"/>
        <v>0</v>
      </c>
      <c r="U223" s="103"/>
      <c r="V223" s="100"/>
    </row>
    <row r="224" spans="1:22" ht="13.5" customHeight="1">
      <c r="A224" s="63"/>
      <c r="B224" s="64"/>
      <c r="C224" s="64"/>
      <c r="D224" s="64"/>
      <c r="E224" s="64"/>
      <c r="F224" s="17" t="s">
        <v>41</v>
      </c>
      <c r="G224" s="235"/>
      <c r="H224" s="17" t="s">
        <v>41</v>
      </c>
      <c r="I224" s="17" t="s">
        <v>41</v>
      </c>
      <c r="J224" s="17" t="s">
        <v>41</v>
      </c>
      <c r="K224" s="16"/>
      <c r="L224" s="19"/>
      <c r="M224" s="20"/>
      <c r="N224" s="20"/>
      <c r="O224" s="20"/>
      <c r="P224" s="20"/>
      <c r="Q224" s="20"/>
      <c r="R224" s="20"/>
      <c r="S224" s="20"/>
      <c r="T224" s="20"/>
      <c r="U224" s="21"/>
      <c r="V224" s="22"/>
    </row>
    <row r="225" spans="1:22" ht="83.25" customHeight="1">
      <c r="A225" s="234"/>
      <c r="B225" s="92" t="s">
        <v>91</v>
      </c>
      <c r="C225" s="45" t="s">
        <v>292</v>
      </c>
      <c r="D225" s="45" t="s">
        <v>75</v>
      </c>
      <c r="E225" s="45" t="s">
        <v>76</v>
      </c>
      <c r="F225" s="24" t="s">
        <v>293</v>
      </c>
      <c r="G225" s="284"/>
      <c r="H225" s="24" t="s">
        <v>610</v>
      </c>
      <c r="I225" s="26">
        <v>27863</v>
      </c>
      <c r="J225" s="26">
        <v>2089</v>
      </c>
      <c r="K225" s="45" t="s">
        <v>295</v>
      </c>
      <c r="L225" s="49">
        <v>46057</v>
      </c>
      <c r="M225" s="50"/>
      <c r="N225" s="50"/>
      <c r="O225" s="50"/>
      <c r="P225" s="50"/>
      <c r="Q225" s="50"/>
      <c r="R225" s="50"/>
      <c r="S225" s="50"/>
      <c r="T225" s="50"/>
      <c r="U225" s="132" t="s">
        <v>296</v>
      </c>
      <c r="V225" s="27"/>
    </row>
    <row r="226" spans="1:22" ht="42.75">
      <c r="A226" s="730"/>
      <c r="B226" s="655" t="s">
        <v>91</v>
      </c>
      <c r="C226" s="732" t="s">
        <v>292</v>
      </c>
      <c r="D226" s="732" t="s">
        <v>75</v>
      </c>
      <c r="E226" s="732" t="s">
        <v>76</v>
      </c>
      <c r="F226" s="697" t="s">
        <v>619</v>
      </c>
      <c r="G226" s="694"/>
      <c r="H226" s="81" t="s">
        <v>694</v>
      </c>
      <c r="I226" s="26">
        <v>200000</v>
      </c>
      <c r="J226" s="705">
        <v>3484</v>
      </c>
      <c r="K226" s="710" t="s">
        <v>620</v>
      </c>
      <c r="L226" s="708">
        <v>45595</v>
      </c>
      <c r="M226" s="620"/>
      <c r="N226" s="620"/>
      <c r="O226" s="620"/>
      <c r="P226" s="620"/>
      <c r="Q226" s="620"/>
      <c r="R226" s="620"/>
      <c r="S226" s="620"/>
      <c r="T226" s="620"/>
      <c r="U226" s="620"/>
      <c r="V226" s="27"/>
    </row>
    <row r="227" spans="1:22" ht="15" customHeight="1">
      <c r="A227" s="731"/>
      <c r="B227" s="656"/>
      <c r="C227" s="733"/>
      <c r="D227" s="733"/>
      <c r="E227" s="733"/>
      <c r="F227" s="698"/>
      <c r="G227" s="695"/>
      <c r="H227" s="310" t="s">
        <v>262</v>
      </c>
      <c r="I227" s="26">
        <v>500000</v>
      </c>
      <c r="J227" s="706"/>
      <c r="K227" s="704"/>
      <c r="L227" s="709"/>
      <c r="M227" s="621"/>
      <c r="N227" s="621"/>
      <c r="O227" s="621"/>
      <c r="P227" s="621"/>
      <c r="Q227" s="621"/>
      <c r="R227" s="621"/>
      <c r="S227" s="621"/>
      <c r="T227" s="621"/>
      <c r="U227" s="621"/>
      <c r="V227" s="254"/>
    </row>
    <row r="228" spans="1:22" ht="15" customHeight="1">
      <c r="A228" s="731"/>
      <c r="B228" s="656"/>
      <c r="C228" s="733"/>
      <c r="D228" s="733"/>
      <c r="E228" s="733"/>
      <c r="F228" s="698"/>
      <c r="G228" s="695"/>
      <c r="H228" s="310" t="s">
        <v>263</v>
      </c>
      <c r="I228" s="26">
        <v>20000</v>
      </c>
      <c r="J228" s="706"/>
      <c r="K228" s="704"/>
      <c r="L228" s="709"/>
      <c r="M228" s="621"/>
      <c r="N228" s="621"/>
      <c r="O228" s="621"/>
      <c r="P228" s="621"/>
      <c r="Q228" s="621"/>
      <c r="R228" s="621"/>
      <c r="S228" s="621"/>
      <c r="T228" s="621"/>
      <c r="U228" s="621"/>
      <c r="V228" s="254"/>
    </row>
    <row r="229" spans="1:22" ht="15" customHeight="1">
      <c r="A229" s="731"/>
      <c r="B229" s="656"/>
      <c r="C229" s="733"/>
      <c r="D229" s="733"/>
      <c r="E229" s="733"/>
      <c r="F229" s="698"/>
      <c r="G229" s="695"/>
      <c r="H229" s="310" t="s">
        <v>264</v>
      </c>
      <c r="I229" s="26">
        <v>400000</v>
      </c>
      <c r="J229" s="706"/>
      <c r="K229" s="704"/>
      <c r="L229" s="709"/>
      <c r="M229" s="621"/>
      <c r="N229" s="621"/>
      <c r="O229" s="621"/>
      <c r="P229" s="621"/>
      <c r="Q229" s="621"/>
      <c r="R229" s="621"/>
      <c r="S229" s="621"/>
      <c r="T229" s="621"/>
      <c r="U229" s="621"/>
      <c r="V229" s="254"/>
    </row>
    <row r="230" spans="1:22" ht="15" customHeight="1">
      <c r="A230" s="731"/>
      <c r="B230" s="656"/>
      <c r="C230" s="733"/>
      <c r="D230" s="733"/>
      <c r="E230" s="733"/>
      <c r="F230" s="698"/>
      <c r="G230" s="695"/>
      <c r="H230" s="310" t="s">
        <v>265</v>
      </c>
      <c r="I230" s="26">
        <v>50000</v>
      </c>
      <c r="J230" s="706"/>
      <c r="K230" s="704"/>
      <c r="L230" s="709"/>
      <c r="M230" s="621"/>
      <c r="N230" s="621"/>
      <c r="O230" s="621"/>
      <c r="P230" s="621"/>
      <c r="Q230" s="621"/>
      <c r="R230" s="621"/>
      <c r="S230" s="621"/>
      <c r="T230" s="621"/>
      <c r="U230" s="621"/>
      <c r="V230" s="27"/>
    </row>
    <row r="231" spans="1:22" ht="15" customHeight="1">
      <c r="A231" s="731"/>
      <c r="B231" s="656"/>
      <c r="C231" s="733"/>
      <c r="D231" s="733"/>
      <c r="E231" s="733"/>
      <c r="F231" s="698"/>
      <c r="G231" s="695"/>
      <c r="H231" s="310" t="s">
        <v>266</v>
      </c>
      <c r="I231" s="26">
        <v>500000</v>
      </c>
      <c r="J231" s="706"/>
      <c r="K231" s="704"/>
      <c r="L231" s="709"/>
      <c r="M231" s="621"/>
      <c r="N231" s="621"/>
      <c r="O231" s="621"/>
      <c r="P231" s="621"/>
      <c r="Q231" s="621"/>
      <c r="R231" s="621"/>
      <c r="S231" s="621"/>
      <c r="T231" s="621"/>
      <c r="U231" s="621"/>
      <c r="V231" s="27"/>
    </row>
    <row r="232" spans="1:22" ht="15" customHeight="1">
      <c r="A232" s="731"/>
      <c r="B232" s="656"/>
      <c r="C232" s="733"/>
      <c r="D232" s="733"/>
      <c r="E232" s="733"/>
      <c r="F232" s="698"/>
      <c r="G232" s="695"/>
      <c r="H232" s="310" t="s">
        <v>267</v>
      </c>
      <c r="I232" s="26">
        <v>325500</v>
      </c>
      <c r="J232" s="706"/>
      <c r="K232" s="704"/>
      <c r="L232" s="709"/>
      <c r="M232" s="621"/>
      <c r="N232" s="621"/>
      <c r="O232" s="621"/>
      <c r="P232" s="621"/>
      <c r="Q232" s="621"/>
      <c r="R232" s="621"/>
      <c r="S232" s="621"/>
      <c r="T232" s="621"/>
      <c r="U232" s="621"/>
      <c r="V232" s="27"/>
    </row>
    <row r="233" spans="1:22" ht="15" customHeight="1">
      <c r="A233" s="731"/>
      <c r="B233" s="656"/>
      <c r="C233" s="733"/>
      <c r="D233" s="733"/>
      <c r="E233" s="733"/>
      <c r="F233" s="698"/>
      <c r="G233" s="695"/>
      <c r="H233" s="310" t="s">
        <v>268</v>
      </c>
      <c r="I233" s="26">
        <v>20000</v>
      </c>
      <c r="J233" s="706"/>
      <c r="K233" s="704"/>
      <c r="L233" s="709"/>
      <c r="M233" s="621"/>
      <c r="N233" s="621"/>
      <c r="O233" s="621"/>
      <c r="P233" s="621"/>
      <c r="Q233" s="621"/>
      <c r="R233" s="621"/>
      <c r="S233" s="621"/>
      <c r="T233" s="621"/>
      <c r="U233" s="621"/>
      <c r="V233" s="27"/>
    </row>
    <row r="234" spans="1:22" ht="28.5">
      <c r="A234" s="731"/>
      <c r="B234" s="656"/>
      <c r="C234" s="733"/>
      <c r="D234" s="733"/>
      <c r="E234" s="733"/>
      <c r="F234" s="699"/>
      <c r="G234" s="696"/>
      <c r="H234" s="276" t="s">
        <v>269</v>
      </c>
      <c r="I234" s="26">
        <v>27863</v>
      </c>
      <c r="J234" s="707"/>
      <c r="K234" s="704"/>
      <c r="L234" s="709"/>
      <c r="M234" s="621"/>
      <c r="N234" s="621"/>
      <c r="O234" s="621"/>
      <c r="P234" s="621"/>
      <c r="Q234" s="621"/>
      <c r="R234" s="621"/>
      <c r="S234" s="621"/>
      <c r="T234" s="621"/>
      <c r="U234" s="621"/>
      <c r="V234" s="27"/>
    </row>
    <row r="235" spans="1:22" ht="23.25" customHeight="1">
      <c r="A235" s="71"/>
      <c r="B235" s="72" t="s">
        <v>297</v>
      </c>
      <c r="C235" s="73"/>
      <c r="D235" s="73"/>
      <c r="E235" s="73"/>
      <c r="F235" s="74" t="s">
        <v>41</v>
      </c>
      <c r="G235" s="294"/>
      <c r="H235" s="74" t="s">
        <v>41</v>
      </c>
      <c r="I235" s="31" t="s">
        <v>41</v>
      </c>
      <c r="J235" s="74" t="s">
        <v>41</v>
      </c>
      <c r="K235" s="72"/>
      <c r="L235" s="76"/>
      <c r="M235" s="77">
        <f t="shared" ref="M235:T235" si="27">M225</f>
        <v>0</v>
      </c>
      <c r="N235" s="77">
        <f t="shared" si="27"/>
        <v>0</v>
      </c>
      <c r="O235" s="77">
        <f t="shared" si="27"/>
        <v>0</v>
      </c>
      <c r="P235" s="35">
        <f t="shared" si="27"/>
        <v>0</v>
      </c>
      <c r="Q235" s="35">
        <f t="shared" si="27"/>
        <v>0</v>
      </c>
      <c r="R235" s="35">
        <f t="shared" si="27"/>
        <v>0</v>
      </c>
      <c r="S235" s="35">
        <f t="shared" si="27"/>
        <v>0</v>
      </c>
      <c r="T235" s="35">
        <f t="shared" si="27"/>
        <v>0</v>
      </c>
      <c r="U235" s="78"/>
      <c r="V235" s="75"/>
    </row>
    <row r="236" spans="1:22" ht="23.25" customHeight="1">
      <c r="A236" s="8"/>
      <c r="B236" s="104"/>
      <c r="C236" s="104"/>
      <c r="D236" s="104"/>
      <c r="E236" s="104"/>
      <c r="F236" s="25" t="s">
        <v>41</v>
      </c>
      <c r="G236" s="297"/>
      <c r="H236" s="25" t="s">
        <v>41</v>
      </c>
      <c r="I236" s="24" t="s">
        <v>41</v>
      </c>
      <c r="J236" s="25" t="s">
        <v>41</v>
      </c>
      <c r="K236" s="104"/>
      <c r="L236" s="105"/>
      <c r="M236" s="106"/>
      <c r="N236" s="106"/>
      <c r="O236" s="106"/>
      <c r="P236" s="50"/>
      <c r="Q236" s="50"/>
      <c r="R236" s="50"/>
      <c r="S236" s="94"/>
      <c r="T236" s="94"/>
      <c r="U236" s="104"/>
      <c r="V236" s="91"/>
    </row>
    <row r="237" spans="1:22" ht="24.2" customHeight="1">
      <c r="A237" s="95"/>
      <c r="B237" s="96" t="s">
        <v>298</v>
      </c>
      <c r="C237" s="97"/>
      <c r="D237" s="97"/>
      <c r="E237" s="97"/>
      <c r="F237" s="98" t="s">
        <v>41</v>
      </c>
      <c r="G237" s="296"/>
      <c r="H237" s="98" t="s">
        <v>41</v>
      </c>
      <c r="I237" s="57" t="s">
        <v>41</v>
      </c>
      <c r="J237" s="98" t="s">
        <v>41</v>
      </c>
      <c r="K237" s="99"/>
      <c r="L237" s="101"/>
      <c r="M237" s="102">
        <f t="shared" ref="M237:T237" si="28">M235</f>
        <v>0</v>
      </c>
      <c r="N237" s="102">
        <f t="shared" si="28"/>
        <v>0</v>
      </c>
      <c r="O237" s="102">
        <f t="shared" si="28"/>
        <v>0</v>
      </c>
      <c r="P237" s="61">
        <f t="shared" si="28"/>
        <v>0</v>
      </c>
      <c r="Q237" s="61">
        <f t="shared" si="28"/>
        <v>0</v>
      </c>
      <c r="R237" s="61">
        <f t="shared" si="28"/>
        <v>0</v>
      </c>
      <c r="S237" s="61">
        <f t="shared" si="28"/>
        <v>0</v>
      </c>
      <c r="T237" s="61">
        <f t="shared" si="28"/>
        <v>0</v>
      </c>
      <c r="U237" s="103"/>
      <c r="V237" s="100"/>
    </row>
    <row r="238" spans="1:22" ht="17.100000000000001" customHeight="1">
      <c r="A238" s="63"/>
      <c r="B238" s="64"/>
      <c r="C238" s="64"/>
      <c r="D238" s="64"/>
      <c r="E238" s="64"/>
      <c r="F238" s="17" t="s">
        <v>41</v>
      </c>
      <c r="G238" s="235"/>
      <c r="H238" s="17" t="s">
        <v>41</v>
      </c>
      <c r="I238" s="17" t="s">
        <v>41</v>
      </c>
      <c r="J238" s="17" t="s">
        <v>41</v>
      </c>
      <c r="K238" s="16"/>
      <c r="L238" s="19"/>
      <c r="M238" s="20"/>
      <c r="N238" s="20"/>
      <c r="O238" s="20"/>
      <c r="P238" s="20"/>
      <c r="Q238" s="20"/>
      <c r="R238" s="20"/>
      <c r="S238" s="20"/>
      <c r="T238" s="20"/>
      <c r="U238" s="21"/>
      <c r="V238" s="22"/>
    </row>
    <row r="239" spans="1:22" ht="139.35" customHeight="1">
      <c r="A239" s="234"/>
      <c r="B239" s="203" t="s">
        <v>91</v>
      </c>
      <c r="C239" s="204" t="s">
        <v>299</v>
      </c>
      <c r="D239" s="204" t="s">
        <v>75</v>
      </c>
      <c r="E239" s="204" t="s">
        <v>76</v>
      </c>
      <c r="F239" s="206" t="s">
        <v>300</v>
      </c>
      <c r="G239" s="289"/>
      <c r="H239" s="24" t="s">
        <v>656</v>
      </c>
      <c r="I239" s="26">
        <v>20863</v>
      </c>
      <c r="J239" s="26">
        <v>1564.5</v>
      </c>
      <c r="K239" s="45" t="s">
        <v>302</v>
      </c>
      <c r="L239" s="49">
        <v>46293</v>
      </c>
      <c r="M239" s="50"/>
      <c r="N239" s="50"/>
      <c r="O239" s="50"/>
      <c r="P239" s="50"/>
      <c r="Q239" s="50"/>
      <c r="R239" s="50"/>
      <c r="S239" s="50"/>
      <c r="T239" s="50"/>
      <c r="U239" s="132" t="s">
        <v>303</v>
      </c>
      <c r="V239" s="27"/>
    </row>
    <row r="240" spans="1:22" ht="28.5">
      <c r="A240" s="730"/>
      <c r="B240" s="655" t="s">
        <v>91</v>
      </c>
      <c r="C240" s="732" t="s">
        <v>299</v>
      </c>
      <c r="D240" s="732" t="s">
        <v>75</v>
      </c>
      <c r="E240" s="732" t="s">
        <v>76</v>
      </c>
      <c r="F240" s="734" t="s">
        <v>657</v>
      </c>
      <c r="G240" s="694"/>
      <c r="H240" s="81" t="s">
        <v>695</v>
      </c>
      <c r="I240" s="335"/>
      <c r="J240" s="705"/>
      <c r="K240" s="710"/>
      <c r="L240" s="708"/>
      <c r="M240" s="620"/>
      <c r="N240" s="620"/>
      <c r="O240" s="620"/>
      <c r="P240" s="620"/>
      <c r="Q240" s="620"/>
      <c r="R240" s="620"/>
      <c r="S240" s="620"/>
      <c r="T240" s="620"/>
      <c r="U240" s="620"/>
      <c r="V240" s="27"/>
    </row>
    <row r="241" spans="1:22" ht="15" customHeight="1">
      <c r="A241" s="731"/>
      <c r="B241" s="656"/>
      <c r="C241" s="733"/>
      <c r="D241" s="733"/>
      <c r="E241" s="733"/>
      <c r="F241" s="735"/>
      <c r="G241" s="695"/>
      <c r="H241" s="310" t="s">
        <v>262</v>
      </c>
      <c r="I241" s="704"/>
      <c r="J241" s="706"/>
      <c r="K241" s="704"/>
      <c r="L241" s="709"/>
      <c r="M241" s="621"/>
      <c r="N241" s="621"/>
      <c r="O241" s="621"/>
      <c r="P241" s="621"/>
      <c r="Q241" s="621"/>
      <c r="R241" s="621"/>
      <c r="S241" s="621"/>
      <c r="T241" s="621"/>
      <c r="U241" s="621"/>
      <c r="V241" s="254"/>
    </row>
    <row r="242" spans="1:22" ht="15" customHeight="1">
      <c r="A242" s="731"/>
      <c r="B242" s="656"/>
      <c r="C242" s="733"/>
      <c r="D242" s="733"/>
      <c r="E242" s="733"/>
      <c r="F242" s="735"/>
      <c r="G242" s="695"/>
      <c r="H242" s="310" t="s">
        <v>263</v>
      </c>
      <c r="I242" s="704"/>
      <c r="J242" s="706"/>
      <c r="K242" s="704"/>
      <c r="L242" s="709"/>
      <c r="M242" s="621"/>
      <c r="N242" s="621"/>
      <c r="O242" s="621"/>
      <c r="P242" s="621"/>
      <c r="Q242" s="621"/>
      <c r="R242" s="621"/>
      <c r="S242" s="621"/>
      <c r="T242" s="621"/>
      <c r="U242" s="621"/>
      <c r="V242" s="254"/>
    </row>
    <row r="243" spans="1:22" ht="15" customHeight="1">
      <c r="A243" s="731"/>
      <c r="B243" s="656"/>
      <c r="C243" s="733"/>
      <c r="D243" s="733"/>
      <c r="E243" s="733"/>
      <c r="F243" s="735"/>
      <c r="G243" s="695"/>
      <c r="H243" s="310" t="s">
        <v>264</v>
      </c>
      <c r="I243" s="704"/>
      <c r="J243" s="706"/>
      <c r="K243" s="704"/>
      <c r="L243" s="709"/>
      <c r="M243" s="621"/>
      <c r="N243" s="621"/>
      <c r="O243" s="621"/>
      <c r="P243" s="621"/>
      <c r="Q243" s="621"/>
      <c r="R243" s="621"/>
      <c r="S243" s="621"/>
      <c r="T243" s="621"/>
      <c r="U243" s="621"/>
      <c r="V243" s="254"/>
    </row>
    <row r="244" spans="1:22" ht="15" customHeight="1">
      <c r="A244" s="731"/>
      <c r="B244" s="656"/>
      <c r="C244" s="733"/>
      <c r="D244" s="733"/>
      <c r="E244" s="733"/>
      <c r="F244" s="735"/>
      <c r="G244" s="695"/>
      <c r="H244" s="310" t="s">
        <v>265</v>
      </c>
      <c r="I244" s="704"/>
      <c r="J244" s="706"/>
      <c r="K244" s="704"/>
      <c r="L244" s="709"/>
      <c r="M244" s="621"/>
      <c r="N244" s="621"/>
      <c r="O244" s="621"/>
      <c r="P244" s="621"/>
      <c r="Q244" s="621"/>
      <c r="R244" s="621"/>
      <c r="S244" s="621"/>
      <c r="T244" s="621"/>
      <c r="U244" s="621"/>
      <c r="V244" s="27"/>
    </row>
    <row r="245" spans="1:22" ht="15" customHeight="1">
      <c r="A245" s="731"/>
      <c r="B245" s="656"/>
      <c r="C245" s="733"/>
      <c r="D245" s="733"/>
      <c r="E245" s="733"/>
      <c r="F245" s="735"/>
      <c r="G245" s="695"/>
      <c r="H245" s="310" t="s">
        <v>266</v>
      </c>
      <c r="I245" s="704"/>
      <c r="J245" s="706"/>
      <c r="K245" s="704"/>
      <c r="L245" s="709"/>
      <c r="M245" s="621"/>
      <c r="N245" s="621"/>
      <c r="O245" s="621"/>
      <c r="P245" s="621"/>
      <c r="Q245" s="621"/>
      <c r="R245" s="621"/>
      <c r="S245" s="621"/>
      <c r="T245" s="621"/>
      <c r="U245" s="621"/>
      <c r="V245" s="27"/>
    </row>
    <row r="246" spans="1:22" ht="15" customHeight="1">
      <c r="A246" s="731"/>
      <c r="B246" s="656"/>
      <c r="C246" s="733"/>
      <c r="D246" s="733"/>
      <c r="E246" s="733"/>
      <c r="F246" s="735"/>
      <c r="G246" s="695"/>
      <c r="H246" s="310" t="s">
        <v>267</v>
      </c>
      <c r="I246" s="704"/>
      <c r="J246" s="706"/>
      <c r="K246" s="704"/>
      <c r="L246" s="709"/>
      <c r="M246" s="621"/>
      <c r="N246" s="621"/>
      <c r="O246" s="621"/>
      <c r="P246" s="621"/>
      <c r="Q246" s="621"/>
      <c r="R246" s="621"/>
      <c r="S246" s="621"/>
      <c r="T246" s="621"/>
      <c r="U246" s="621"/>
      <c r="V246" s="27"/>
    </row>
    <row r="247" spans="1:22" ht="15" customHeight="1">
      <c r="A247" s="731"/>
      <c r="B247" s="656"/>
      <c r="C247" s="733"/>
      <c r="D247" s="733"/>
      <c r="E247" s="733"/>
      <c r="F247" s="735"/>
      <c r="G247" s="695"/>
      <c r="H247" s="310" t="s">
        <v>268</v>
      </c>
      <c r="I247" s="704"/>
      <c r="J247" s="706"/>
      <c r="K247" s="704"/>
      <c r="L247" s="709"/>
      <c r="M247" s="621"/>
      <c r="N247" s="621"/>
      <c r="O247" s="621"/>
      <c r="P247" s="621"/>
      <c r="Q247" s="621"/>
      <c r="R247" s="621"/>
      <c r="S247" s="621"/>
      <c r="T247" s="621"/>
      <c r="U247" s="621"/>
      <c r="V247" s="27"/>
    </row>
    <row r="248" spans="1:22" ht="28.5">
      <c r="A248" s="731"/>
      <c r="B248" s="656"/>
      <c r="C248" s="733"/>
      <c r="D248" s="733"/>
      <c r="E248" s="733"/>
      <c r="F248" s="736"/>
      <c r="G248" s="696"/>
      <c r="H248" s="276" t="s">
        <v>269</v>
      </c>
      <c r="I248" s="88"/>
      <c r="J248" s="707"/>
      <c r="K248" s="704"/>
      <c r="L248" s="709"/>
      <c r="M248" s="621"/>
      <c r="N248" s="621"/>
      <c r="O248" s="621"/>
      <c r="P248" s="621"/>
      <c r="Q248" s="621"/>
      <c r="R248" s="621"/>
      <c r="S248" s="621"/>
      <c r="T248" s="621"/>
      <c r="U248" s="621"/>
      <c r="V248" s="27"/>
    </row>
    <row r="249" spans="1:22" ht="23.25" customHeight="1">
      <c r="A249" s="71"/>
      <c r="B249" s="72" t="s">
        <v>304</v>
      </c>
      <c r="C249" s="73"/>
      <c r="D249" s="73"/>
      <c r="E249" s="73"/>
      <c r="F249" s="74" t="s">
        <v>41</v>
      </c>
      <c r="G249" s="294"/>
      <c r="H249" s="74" t="s">
        <v>41</v>
      </c>
      <c r="I249" s="31" t="s">
        <v>41</v>
      </c>
      <c r="J249" s="74" t="s">
        <v>41</v>
      </c>
      <c r="K249" s="72"/>
      <c r="L249" s="76"/>
      <c r="M249" s="77">
        <f t="shared" ref="M249:T249" si="29">M239</f>
        <v>0</v>
      </c>
      <c r="N249" s="77">
        <f t="shared" si="29"/>
        <v>0</v>
      </c>
      <c r="O249" s="77">
        <f t="shared" si="29"/>
        <v>0</v>
      </c>
      <c r="P249" s="35">
        <f t="shared" si="29"/>
        <v>0</v>
      </c>
      <c r="Q249" s="35">
        <f t="shared" si="29"/>
        <v>0</v>
      </c>
      <c r="R249" s="35">
        <f t="shared" si="29"/>
        <v>0</v>
      </c>
      <c r="S249" s="35">
        <f t="shared" si="29"/>
        <v>0</v>
      </c>
      <c r="T249" s="35">
        <f t="shared" si="29"/>
        <v>0</v>
      </c>
      <c r="U249" s="78"/>
      <c r="V249" s="75"/>
    </row>
    <row r="250" spans="1:22" ht="23.25" customHeight="1">
      <c r="A250" s="8"/>
      <c r="B250" s="104"/>
      <c r="C250" s="104"/>
      <c r="D250" s="104"/>
      <c r="E250" s="104"/>
      <c r="F250" s="25" t="s">
        <v>41</v>
      </c>
      <c r="G250" s="297"/>
      <c r="H250" s="25" t="s">
        <v>41</v>
      </c>
      <c r="I250" s="24" t="s">
        <v>41</v>
      </c>
      <c r="J250" s="25" t="s">
        <v>41</v>
      </c>
      <c r="K250" s="104"/>
      <c r="L250" s="105"/>
      <c r="M250" s="106"/>
      <c r="N250" s="106"/>
      <c r="O250" s="106"/>
      <c r="P250" s="50"/>
      <c r="Q250" s="50"/>
      <c r="R250" s="50"/>
      <c r="S250" s="94"/>
      <c r="T250" s="94"/>
      <c r="U250" s="104"/>
      <c r="V250" s="91"/>
    </row>
    <row r="251" spans="1:22" ht="24.2" customHeight="1">
      <c r="A251" s="107"/>
      <c r="B251" s="108" t="s">
        <v>305</v>
      </c>
      <c r="C251" s="109"/>
      <c r="D251" s="109"/>
      <c r="E251" s="109"/>
      <c r="F251" s="110" t="s">
        <v>41</v>
      </c>
      <c r="G251" s="298"/>
      <c r="H251" s="110" t="s">
        <v>41</v>
      </c>
      <c r="I251" s="57" t="s">
        <v>41</v>
      </c>
      <c r="J251" s="110" t="s">
        <v>41</v>
      </c>
      <c r="K251" s="111"/>
      <c r="L251" s="113"/>
      <c r="M251" s="114">
        <f t="shared" ref="M251:T251" si="30">M249</f>
        <v>0</v>
      </c>
      <c r="N251" s="114">
        <f t="shared" si="30"/>
        <v>0</v>
      </c>
      <c r="O251" s="114">
        <f t="shared" si="30"/>
        <v>0</v>
      </c>
      <c r="P251" s="133">
        <f t="shared" si="30"/>
        <v>0</v>
      </c>
      <c r="Q251" s="133">
        <f t="shared" si="30"/>
        <v>0</v>
      </c>
      <c r="R251" s="133">
        <f t="shared" si="30"/>
        <v>0</v>
      </c>
      <c r="S251" s="133">
        <f t="shared" si="30"/>
        <v>0</v>
      </c>
      <c r="T251" s="133">
        <f t="shared" si="30"/>
        <v>0</v>
      </c>
      <c r="U251" s="115"/>
      <c r="V251" s="112"/>
    </row>
    <row r="252" spans="1:22" ht="23.25" customHeight="1">
      <c r="A252" s="8"/>
      <c r="B252" s="104"/>
      <c r="C252" s="104"/>
      <c r="D252" s="104"/>
      <c r="E252" s="104"/>
      <c r="F252" s="25" t="s">
        <v>41</v>
      </c>
      <c r="G252" s="297"/>
      <c r="H252" s="25" t="s">
        <v>41</v>
      </c>
      <c r="I252" s="17" t="s">
        <v>41</v>
      </c>
      <c r="J252" s="25" t="s">
        <v>41</v>
      </c>
      <c r="K252" s="116"/>
      <c r="L252" s="117"/>
      <c r="M252" s="106"/>
      <c r="N252" s="106"/>
      <c r="O252" s="106"/>
      <c r="P252" s="106"/>
      <c r="Q252" s="106"/>
      <c r="R252" s="106"/>
      <c r="S252" s="106"/>
      <c r="T252" s="106"/>
      <c r="U252" s="66"/>
      <c r="V252" s="91"/>
    </row>
    <row r="254" spans="1:22" ht="23.25" customHeight="1">
      <c r="A254" s="28"/>
      <c r="B254" s="29" t="s">
        <v>311</v>
      </c>
      <c r="C254" s="30"/>
      <c r="D254" s="30"/>
      <c r="E254" s="30"/>
      <c r="F254" s="31" t="s">
        <v>41</v>
      </c>
      <c r="G254" s="290"/>
      <c r="H254" s="31" t="s">
        <v>41</v>
      </c>
      <c r="I254" s="31" t="s">
        <v>41</v>
      </c>
      <c r="J254" s="31" t="s">
        <v>41</v>
      </c>
      <c r="K254" s="29"/>
      <c r="L254" s="34"/>
      <c r="M254" s="35">
        <f>'Polizze cessate'!M138</f>
        <v>0</v>
      </c>
      <c r="N254" s="35">
        <f>'Polizze cessate'!N138</f>
        <v>0</v>
      </c>
      <c r="O254" s="35">
        <f>'Polizze cessate'!O138</f>
        <v>0</v>
      </c>
      <c r="P254" s="35">
        <f>'Polizze cessate'!P138</f>
        <v>0</v>
      </c>
      <c r="Q254" s="35">
        <f>'Polizze cessate'!Q138</f>
        <v>0</v>
      </c>
      <c r="R254" s="35">
        <f>'Polizze cessate'!R138</f>
        <v>0</v>
      </c>
      <c r="S254" s="35">
        <f>'Polizze cessate'!S138</f>
        <v>0</v>
      </c>
      <c r="T254" s="35">
        <f>'Polizze cessate'!T138</f>
        <v>0</v>
      </c>
      <c r="U254" s="36"/>
      <c r="V254" s="33"/>
    </row>
    <row r="255" spans="1:22" ht="53.25" customHeight="1">
      <c r="A255" s="693">
        <v>60</v>
      </c>
      <c r="B255" s="542" t="s">
        <v>42</v>
      </c>
      <c r="C255" s="571" t="s">
        <v>306</v>
      </c>
      <c r="D255" s="571" t="s">
        <v>16</v>
      </c>
      <c r="E255" s="571" t="s">
        <v>17</v>
      </c>
      <c r="F255" s="563" t="s">
        <v>312</v>
      </c>
      <c r="G255" s="561" t="s">
        <v>553</v>
      </c>
      <c r="H255" s="199" t="s">
        <v>313</v>
      </c>
      <c r="I255" s="200">
        <v>20000</v>
      </c>
      <c r="J255" s="645">
        <v>265.18</v>
      </c>
      <c r="K255" s="571" t="s">
        <v>642</v>
      </c>
      <c r="L255" s="605">
        <v>45668</v>
      </c>
      <c r="M255" s="544"/>
      <c r="N255" s="544"/>
      <c r="O255" s="544"/>
      <c r="P255" s="544"/>
      <c r="Q255" s="544"/>
      <c r="R255" s="544"/>
      <c r="S255" s="544"/>
      <c r="T255" s="544"/>
      <c r="U255" s="546"/>
      <c r="V255" s="22"/>
    </row>
    <row r="256" spans="1:22" ht="98.25" customHeight="1">
      <c r="A256" s="565"/>
      <c r="B256" s="543"/>
      <c r="C256" s="543"/>
      <c r="D256" s="543"/>
      <c r="E256" s="543"/>
      <c r="F256" s="543"/>
      <c r="G256" s="562"/>
      <c r="H256" s="199" t="s">
        <v>53</v>
      </c>
      <c r="I256" s="460" t="s">
        <v>54</v>
      </c>
      <c r="J256" s="543"/>
      <c r="K256" s="543"/>
      <c r="L256" s="606"/>
      <c r="M256" s="545"/>
      <c r="N256" s="545"/>
      <c r="O256" s="545"/>
      <c r="P256" s="545"/>
      <c r="Q256" s="545"/>
      <c r="R256" s="545"/>
      <c r="S256" s="545"/>
      <c r="T256" s="545"/>
      <c r="U256" s="547"/>
      <c r="V256" s="22"/>
    </row>
    <row r="257" spans="1:22" ht="83.25" customHeight="1">
      <c r="A257" s="14">
        <v>61</v>
      </c>
      <c r="B257" s="197" t="s">
        <v>42</v>
      </c>
      <c r="C257" s="202" t="s">
        <v>306</v>
      </c>
      <c r="D257" s="202" t="s">
        <v>646</v>
      </c>
      <c r="E257" s="202" t="s">
        <v>639</v>
      </c>
      <c r="F257" s="199" t="s">
        <v>649</v>
      </c>
      <c r="G257" s="462" t="s">
        <v>553</v>
      </c>
      <c r="H257" s="199" t="s">
        <v>644</v>
      </c>
      <c r="I257" s="200">
        <v>53000</v>
      </c>
      <c r="J257" s="200">
        <v>609.48</v>
      </c>
      <c r="K257" s="202" t="s">
        <v>643</v>
      </c>
      <c r="L257" s="19">
        <v>45662</v>
      </c>
      <c r="M257" s="20"/>
      <c r="N257" s="20"/>
      <c r="O257" s="20"/>
      <c r="P257" s="20"/>
      <c r="Q257" s="20"/>
      <c r="R257" s="20"/>
      <c r="S257" s="20"/>
      <c r="T257" s="20"/>
      <c r="U257" s="21"/>
      <c r="V257" s="22"/>
    </row>
    <row r="258" spans="1:22" ht="53.25" customHeight="1">
      <c r="A258" s="43">
        <v>62</v>
      </c>
      <c r="B258" s="203" t="s">
        <v>42</v>
      </c>
      <c r="C258" s="204" t="s">
        <v>306</v>
      </c>
      <c r="D258" s="204" t="s">
        <v>66</v>
      </c>
      <c r="E258" s="461" t="s">
        <v>17</v>
      </c>
      <c r="F258" s="206" t="s">
        <v>320</v>
      </c>
      <c r="G258" s="462" t="s">
        <v>553</v>
      </c>
      <c r="H258" s="206" t="s">
        <v>321</v>
      </c>
      <c r="I258" s="201">
        <v>25000000</v>
      </c>
      <c r="J258" s="201">
        <v>810</v>
      </c>
      <c r="K258" s="204" t="s">
        <v>648</v>
      </c>
      <c r="L258" s="49">
        <v>45668</v>
      </c>
      <c r="M258" s="50"/>
      <c r="N258" s="50"/>
      <c r="O258" s="50"/>
      <c r="P258" s="50"/>
      <c r="Q258" s="50"/>
      <c r="R258" s="50"/>
      <c r="S258" s="50"/>
      <c r="T258" s="50"/>
      <c r="U258" s="51"/>
      <c r="V258" s="27"/>
    </row>
    <row r="259" spans="1:22" ht="23.25" customHeight="1">
      <c r="A259" s="71"/>
      <c r="B259" s="72" t="s">
        <v>322</v>
      </c>
      <c r="C259" s="73"/>
      <c r="D259" s="73"/>
      <c r="E259" s="73"/>
      <c r="F259" s="74" t="s">
        <v>41</v>
      </c>
      <c r="G259" s="302"/>
      <c r="H259" s="31" t="s">
        <v>41</v>
      </c>
      <c r="I259" s="31" t="s">
        <v>41</v>
      </c>
      <c r="J259" s="74" t="s">
        <v>41</v>
      </c>
      <c r="K259" s="72"/>
      <c r="L259" s="76"/>
      <c r="M259" s="77">
        <f t="shared" ref="M259:S259" si="31">SUM(M255:M258)</f>
        <v>0</v>
      </c>
      <c r="N259" s="77">
        <f t="shared" si="31"/>
        <v>0</v>
      </c>
      <c r="O259" s="77">
        <f t="shared" si="31"/>
        <v>0</v>
      </c>
      <c r="P259" s="77">
        <f t="shared" si="31"/>
        <v>0</v>
      </c>
      <c r="Q259" s="77">
        <f t="shared" si="31"/>
        <v>0</v>
      </c>
      <c r="R259" s="77">
        <f t="shared" si="31"/>
        <v>0</v>
      </c>
      <c r="S259" s="77">
        <f t="shared" si="31"/>
        <v>0</v>
      </c>
      <c r="T259" s="77">
        <f t="shared" ref="T259" si="32">SUM(T255:T258)</f>
        <v>0</v>
      </c>
      <c r="U259" s="78"/>
      <c r="V259" s="75"/>
    </row>
    <row r="260" spans="1:22" ht="23.25" customHeight="1">
      <c r="A260" s="8"/>
      <c r="B260" s="104"/>
      <c r="C260" s="104"/>
      <c r="D260" s="104"/>
      <c r="E260" s="104"/>
      <c r="F260" s="25" t="s">
        <v>41</v>
      </c>
      <c r="G260" s="281"/>
      <c r="H260" s="17" t="s">
        <v>41</v>
      </c>
      <c r="I260" s="24" t="s">
        <v>41</v>
      </c>
      <c r="J260" s="25" t="s">
        <v>41</v>
      </c>
      <c r="K260" s="104"/>
      <c r="L260" s="105"/>
      <c r="M260" s="106"/>
      <c r="N260" s="106"/>
      <c r="O260" s="106"/>
      <c r="P260" s="85"/>
      <c r="Q260" s="85"/>
      <c r="R260" s="85"/>
      <c r="S260" s="86"/>
      <c r="T260" s="86"/>
      <c r="U260" s="104"/>
      <c r="V260" s="91"/>
    </row>
    <row r="261" spans="1:22" ht="24.2" customHeight="1">
      <c r="A261" s="95"/>
      <c r="B261" s="96" t="s">
        <v>323</v>
      </c>
      <c r="C261" s="97"/>
      <c r="D261" s="97"/>
      <c r="E261" s="97"/>
      <c r="F261" s="98" t="s">
        <v>41</v>
      </c>
      <c r="G261" s="296"/>
      <c r="H261" s="98" t="s">
        <v>41</v>
      </c>
      <c r="I261" s="57" t="s">
        <v>41</v>
      </c>
      <c r="J261" s="98" t="s">
        <v>41</v>
      </c>
      <c r="K261" s="99"/>
      <c r="L261" s="101"/>
      <c r="M261" s="102">
        <f t="shared" ref="M261:S261" si="33">M259+M254</f>
        <v>0</v>
      </c>
      <c r="N261" s="102">
        <f t="shared" si="33"/>
        <v>0</v>
      </c>
      <c r="O261" s="102">
        <f t="shared" si="33"/>
        <v>0</v>
      </c>
      <c r="P261" s="61">
        <f t="shared" si="33"/>
        <v>0</v>
      </c>
      <c r="Q261" s="61">
        <f t="shared" si="33"/>
        <v>0</v>
      </c>
      <c r="R261" s="61">
        <f t="shared" si="33"/>
        <v>0</v>
      </c>
      <c r="S261" s="61">
        <f t="shared" si="33"/>
        <v>0</v>
      </c>
      <c r="T261" s="61">
        <f t="shared" ref="T261" si="34">T259+T254</f>
        <v>0</v>
      </c>
      <c r="U261" s="103"/>
      <c r="V261" s="100"/>
    </row>
    <row r="262" spans="1:22" ht="23.25" customHeight="1">
      <c r="A262" s="63"/>
      <c r="B262" s="64"/>
      <c r="C262" s="64"/>
      <c r="D262" s="64"/>
      <c r="E262" s="64"/>
      <c r="F262" s="17" t="s">
        <v>41</v>
      </c>
      <c r="G262" s="235"/>
      <c r="H262" s="17" t="s">
        <v>41</v>
      </c>
      <c r="I262" s="17" t="s">
        <v>41</v>
      </c>
      <c r="J262" s="17" t="s">
        <v>41</v>
      </c>
      <c r="K262" s="16"/>
      <c r="L262" s="19"/>
      <c r="M262" s="20"/>
      <c r="N262" s="20"/>
      <c r="O262" s="20"/>
      <c r="P262" s="20"/>
      <c r="Q262" s="20"/>
      <c r="R262" s="20"/>
      <c r="S262" s="20"/>
      <c r="T262" s="20"/>
      <c r="U262" s="21"/>
      <c r="V262" s="22"/>
    </row>
    <row r="263" spans="1:22" ht="53.25" customHeight="1">
      <c r="A263" s="701">
        <v>63</v>
      </c>
      <c r="B263" s="703" t="s">
        <v>14</v>
      </c>
      <c r="C263" s="566" t="s">
        <v>324</v>
      </c>
      <c r="D263" s="566" t="s">
        <v>325</v>
      </c>
      <c r="E263" s="566" t="s">
        <v>326</v>
      </c>
      <c r="F263" s="700" t="s">
        <v>327</v>
      </c>
      <c r="G263" s="279"/>
      <c r="H263" s="275" t="s">
        <v>328</v>
      </c>
      <c r="I263" s="318">
        <v>500000</v>
      </c>
      <c r="J263" s="564">
        <v>2200</v>
      </c>
      <c r="K263" s="566" t="s">
        <v>329</v>
      </c>
      <c r="L263" s="605">
        <v>46967</v>
      </c>
      <c r="M263" s="544"/>
      <c r="N263" s="544"/>
      <c r="O263" s="544"/>
      <c r="P263" s="544"/>
      <c r="Q263" s="544"/>
      <c r="R263" s="544"/>
      <c r="S263" s="544"/>
      <c r="T263" s="544"/>
      <c r="U263" s="546"/>
      <c r="V263" s="22"/>
    </row>
    <row r="264" spans="1:22" ht="23.25" customHeight="1">
      <c r="A264" s="702"/>
      <c r="B264" s="565"/>
      <c r="C264" s="565"/>
      <c r="D264" s="565"/>
      <c r="E264" s="565"/>
      <c r="F264" s="565"/>
      <c r="G264" s="323"/>
      <c r="H264" s="310" t="s">
        <v>330</v>
      </c>
      <c r="I264" s="313">
        <v>250000</v>
      </c>
      <c r="J264" s="565"/>
      <c r="K264" s="565"/>
      <c r="L264" s="606"/>
      <c r="M264" s="545"/>
      <c r="N264" s="545"/>
      <c r="O264" s="545"/>
      <c r="P264" s="545"/>
      <c r="Q264" s="545"/>
      <c r="R264" s="545"/>
      <c r="S264" s="545"/>
      <c r="T264" s="545"/>
      <c r="U264" s="547"/>
      <c r="V264" s="22"/>
    </row>
    <row r="265" spans="1:22" ht="23.25" customHeight="1">
      <c r="A265" s="702"/>
      <c r="B265" s="565"/>
      <c r="C265" s="565"/>
      <c r="D265" s="565"/>
      <c r="E265" s="565"/>
      <c r="F265" s="565"/>
      <c r="G265" s="280"/>
      <c r="H265" s="276" t="s">
        <v>331</v>
      </c>
      <c r="I265" s="307">
        <v>250000</v>
      </c>
      <c r="J265" s="565"/>
      <c r="K265" s="565"/>
      <c r="L265" s="606"/>
      <c r="M265" s="545"/>
      <c r="N265" s="545"/>
      <c r="O265" s="545"/>
      <c r="P265" s="545"/>
      <c r="Q265" s="545"/>
      <c r="R265" s="545"/>
      <c r="S265" s="545"/>
      <c r="T265" s="545"/>
      <c r="U265" s="547"/>
      <c r="V265" s="22"/>
    </row>
    <row r="266" spans="1:22" s="268" customFormat="1" ht="53.25" customHeight="1">
      <c r="A266" s="263"/>
      <c r="B266" s="264" t="s">
        <v>14</v>
      </c>
      <c r="C266" s="265" t="s">
        <v>324</v>
      </c>
      <c r="D266" s="265" t="s">
        <v>16</v>
      </c>
      <c r="E266" s="265" t="s">
        <v>17</v>
      </c>
      <c r="F266" s="266" t="s">
        <v>510</v>
      </c>
      <c r="G266" s="303"/>
      <c r="H266" s="261" t="s">
        <v>509</v>
      </c>
      <c r="I266" s="262">
        <v>3000000</v>
      </c>
      <c r="J266" s="337">
        <v>317.52999999999997</v>
      </c>
      <c r="K266" s="265"/>
      <c r="L266" s="49"/>
      <c r="M266" s="267"/>
      <c r="N266" s="267"/>
      <c r="O266" s="267"/>
      <c r="P266" s="267"/>
      <c r="Q266" s="267"/>
      <c r="R266" s="267"/>
      <c r="S266" s="267"/>
      <c r="T266" s="267"/>
      <c r="U266" s="267"/>
      <c r="V266" s="260"/>
    </row>
    <row r="268" spans="1:22" ht="36.200000000000003" customHeight="1">
      <c r="A268" s="71"/>
      <c r="B268" s="72" t="s">
        <v>340</v>
      </c>
      <c r="C268" s="73"/>
      <c r="D268" s="73"/>
      <c r="E268" s="73"/>
      <c r="F268" s="74" t="s">
        <v>41</v>
      </c>
      <c r="G268" s="301"/>
      <c r="H268" s="129" t="s">
        <v>41</v>
      </c>
      <c r="I268" s="32" t="s">
        <v>41</v>
      </c>
      <c r="J268" s="74" t="s">
        <v>41</v>
      </c>
      <c r="K268" s="72"/>
      <c r="L268" s="76"/>
      <c r="M268" s="77">
        <f t="shared" ref="M268:S268" si="35">SUM(M263:M265)</f>
        <v>0</v>
      </c>
      <c r="N268" s="77">
        <f t="shared" si="35"/>
        <v>0</v>
      </c>
      <c r="O268" s="77">
        <f t="shared" si="35"/>
        <v>0</v>
      </c>
      <c r="P268" s="35">
        <f t="shared" si="35"/>
        <v>0</v>
      </c>
      <c r="Q268" s="35">
        <f t="shared" si="35"/>
        <v>0</v>
      </c>
      <c r="R268" s="35">
        <f t="shared" si="35"/>
        <v>0</v>
      </c>
      <c r="S268" s="35">
        <f t="shared" si="35"/>
        <v>0</v>
      </c>
      <c r="T268" s="35">
        <f t="shared" ref="T268" si="36">SUM(T263:T265)</f>
        <v>0</v>
      </c>
      <c r="U268" s="78"/>
      <c r="V268" s="75"/>
    </row>
    <row r="269" spans="1:22" ht="23.25" customHeight="1">
      <c r="A269" s="8"/>
      <c r="B269" s="104"/>
      <c r="C269" s="104"/>
      <c r="D269" s="104"/>
      <c r="E269" s="104"/>
      <c r="F269" s="25" t="s">
        <v>41</v>
      </c>
      <c r="G269" s="297"/>
      <c r="H269" s="25" t="s">
        <v>41</v>
      </c>
      <c r="I269" s="24" t="s">
        <v>41</v>
      </c>
      <c r="J269" s="25" t="s">
        <v>41</v>
      </c>
      <c r="K269" s="104"/>
      <c r="L269" s="105"/>
      <c r="M269" s="106"/>
      <c r="N269" s="106"/>
      <c r="O269" s="106"/>
      <c r="P269" s="50"/>
      <c r="Q269" s="50"/>
      <c r="R269" s="50"/>
      <c r="S269" s="94"/>
      <c r="T269" s="94"/>
      <c r="U269" s="104"/>
      <c r="V269" s="91"/>
    </row>
    <row r="270" spans="1:22" ht="24.2" customHeight="1">
      <c r="A270" s="95"/>
      <c r="B270" s="96" t="s">
        <v>341</v>
      </c>
      <c r="C270" s="97"/>
      <c r="D270" s="97"/>
      <c r="E270" s="97"/>
      <c r="F270" s="98" t="s">
        <v>41</v>
      </c>
      <c r="G270" s="296"/>
      <c r="H270" s="98" t="s">
        <v>41</v>
      </c>
      <c r="I270" s="57" t="s">
        <v>41</v>
      </c>
      <c r="J270" s="98" t="s">
        <v>41</v>
      </c>
      <c r="K270" s="99"/>
      <c r="L270" s="101"/>
      <c r="M270" s="102">
        <f t="shared" ref="M270:S270" si="37">M268</f>
        <v>0</v>
      </c>
      <c r="N270" s="102">
        <f t="shared" si="37"/>
        <v>0</v>
      </c>
      <c r="O270" s="102">
        <f t="shared" si="37"/>
        <v>0</v>
      </c>
      <c r="P270" s="61">
        <f t="shared" si="37"/>
        <v>0</v>
      </c>
      <c r="Q270" s="61">
        <f t="shared" si="37"/>
        <v>0</v>
      </c>
      <c r="R270" s="61">
        <f t="shared" si="37"/>
        <v>0</v>
      </c>
      <c r="S270" s="61">
        <f t="shared" si="37"/>
        <v>0</v>
      </c>
      <c r="T270" s="61">
        <f t="shared" ref="T270" si="38">T268</f>
        <v>0</v>
      </c>
      <c r="U270" s="103"/>
      <c r="V270" s="100"/>
    </row>
    <row r="271" spans="1:22" ht="23.25" customHeight="1">
      <c r="A271" s="63"/>
      <c r="B271" s="64"/>
      <c r="C271" s="64"/>
      <c r="D271" s="64"/>
      <c r="E271" s="64"/>
      <c r="F271" s="17" t="s">
        <v>41</v>
      </c>
      <c r="G271" s="235"/>
      <c r="H271" s="17" t="s">
        <v>41</v>
      </c>
      <c r="I271" s="17" t="s">
        <v>41</v>
      </c>
      <c r="J271" s="17" t="s">
        <v>41</v>
      </c>
      <c r="K271" s="16"/>
      <c r="L271" s="19"/>
      <c r="M271" s="20"/>
      <c r="N271" s="20"/>
      <c r="O271" s="20"/>
      <c r="P271" s="20"/>
      <c r="Q271" s="20"/>
      <c r="R271" s="20"/>
      <c r="S271" s="20"/>
      <c r="T271" s="20"/>
      <c r="U271" s="21"/>
      <c r="V271" s="22"/>
    </row>
    <row r="272" spans="1:22" ht="53.25" customHeight="1">
      <c r="A272" s="680">
        <v>66</v>
      </c>
      <c r="B272" s="662" t="s">
        <v>14</v>
      </c>
      <c r="C272" s="625" t="s">
        <v>342</v>
      </c>
      <c r="D272" s="625" t="s">
        <v>75</v>
      </c>
      <c r="E272" s="625" t="s">
        <v>76</v>
      </c>
      <c r="F272" s="661" t="s">
        <v>343</v>
      </c>
      <c r="G272" s="328"/>
      <c r="H272" s="329" t="s">
        <v>344</v>
      </c>
      <c r="I272" s="418">
        <v>300000</v>
      </c>
      <c r="J272" s="627">
        <v>560</v>
      </c>
      <c r="K272" s="686" t="s">
        <v>345</v>
      </c>
      <c r="L272" s="687">
        <v>45169</v>
      </c>
      <c r="M272" s="544"/>
      <c r="N272" s="544"/>
      <c r="O272" s="544"/>
      <c r="P272" s="544"/>
      <c r="Q272" s="544"/>
      <c r="R272" s="544"/>
      <c r="S272" s="544"/>
      <c r="T272" s="544"/>
      <c r="U272" s="546"/>
      <c r="V272" s="22"/>
    </row>
    <row r="273" spans="1:22" ht="23.25" customHeight="1">
      <c r="A273" s="681"/>
      <c r="B273" s="626"/>
      <c r="C273" s="626"/>
      <c r="D273" s="626"/>
      <c r="E273" s="626"/>
      <c r="F273" s="626"/>
      <c r="G273" s="332"/>
      <c r="H273" s="333" t="s">
        <v>346</v>
      </c>
      <c r="I273" s="419">
        <v>50000</v>
      </c>
      <c r="J273" s="626"/>
      <c r="K273" s="626"/>
      <c r="L273" s="688"/>
      <c r="M273" s="545"/>
      <c r="N273" s="545"/>
      <c r="O273" s="545"/>
      <c r="P273" s="545"/>
      <c r="Q273" s="545"/>
      <c r="R273" s="545"/>
      <c r="S273" s="545"/>
      <c r="T273" s="545"/>
      <c r="U273" s="547"/>
      <c r="V273" s="22"/>
    </row>
    <row r="274" spans="1:22" ht="23.25" customHeight="1">
      <c r="A274" s="681"/>
      <c r="B274" s="626"/>
      <c r="C274" s="626"/>
      <c r="D274" s="626"/>
      <c r="E274" s="626"/>
      <c r="F274" s="626"/>
      <c r="G274" s="332"/>
      <c r="H274" s="333" t="s">
        <v>347</v>
      </c>
      <c r="I274" s="419">
        <v>1000000</v>
      </c>
      <c r="J274" s="626"/>
      <c r="K274" s="626"/>
      <c r="L274" s="688"/>
      <c r="M274" s="545"/>
      <c r="N274" s="545"/>
      <c r="O274" s="545"/>
      <c r="P274" s="545"/>
      <c r="Q274" s="545"/>
      <c r="R274" s="545"/>
      <c r="S274" s="545"/>
      <c r="T274" s="545"/>
      <c r="U274" s="547"/>
      <c r="V274" s="22"/>
    </row>
    <row r="275" spans="1:22" ht="23.25" customHeight="1">
      <c r="A275" s="681"/>
      <c r="B275" s="626"/>
      <c r="C275" s="626"/>
      <c r="D275" s="626"/>
      <c r="E275" s="626"/>
      <c r="F275" s="626"/>
      <c r="G275" s="332"/>
      <c r="H275" s="333" t="s">
        <v>111</v>
      </c>
      <c r="I275" s="419">
        <v>500000</v>
      </c>
      <c r="J275" s="626"/>
      <c r="K275" s="626"/>
      <c r="L275" s="688"/>
      <c r="M275" s="545"/>
      <c r="N275" s="545"/>
      <c r="O275" s="545"/>
      <c r="P275" s="545"/>
      <c r="Q275" s="545"/>
      <c r="R275" s="545"/>
      <c r="S275" s="545"/>
      <c r="T275" s="545"/>
      <c r="U275" s="547"/>
      <c r="V275" s="22"/>
    </row>
    <row r="276" spans="1:22" ht="23.25" customHeight="1">
      <c r="A276" s="681"/>
      <c r="B276" s="626"/>
      <c r="C276" s="626"/>
      <c r="D276" s="626"/>
      <c r="E276" s="626"/>
      <c r="F276" s="626"/>
      <c r="G276" s="330"/>
      <c r="H276" s="331" t="s">
        <v>112</v>
      </c>
      <c r="I276" s="417">
        <v>150000</v>
      </c>
      <c r="J276" s="626"/>
      <c r="K276" s="626"/>
      <c r="L276" s="688"/>
      <c r="M276" s="545"/>
      <c r="N276" s="545"/>
      <c r="O276" s="545"/>
      <c r="P276" s="545"/>
      <c r="Q276" s="545"/>
      <c r="R276" s="545"/>
      <c r="S276" s="545"/>
      <c r="T276" s="545"/>
      <c r="U276" s="547"/>
      <c r="V276" s="22"/>
    </row>
    <row r="278" spans="1:22" ht="23.25" customHeight="1">
      <c r="A278" s="680">
        <v>68</v>
      </c>
      <c r="B278" s="662" t="s">
        <v>14</v>
      </c>
      <c r="C278" s="625" t="s">
        <v>342</v>
      </c>
      <c r="D278" s="625" t="s">
        <v>352</v>
      </c>
      <c r="E278" s="625" t="s">
        <v>353</v>
      </c>
      <c r="F278" s="661" t="s">
        <v>354</v>
      </c>
      <c r="G278" s="328"/>
      <c r="H278" s="329" t="s">
        <v>355</v>
      </c>
      <c r="I278" s="418">
        <v>1800000</v>
      </c>
      <c r="J278" s="627">
        <v>774</v>
      </c>
      <c r="K278" s="625" t="s">
        <v>356</v>
      </c>
      <c r="L278" s="683">
        <v>45218</v>
      </c>
      <c r="M278" s="544"/>
      <c r="N278" s="544"/>
      <c r="O278" s="544"/>
      <c r="P278" s="544"/>
      <c r="Q278" s="544"/>
      <c r="R278" s="544"/>
      <c r="S278" s="544"/>
      <c r="T278" s="544"/>
      <c r="U278" s="546"/>
      <c r="V278" s="22"/>
    </row>
    <row r="279" spans="1:22" ht="23.25" customHeight="1">
      <c r="A279" s="681"/>
      <c r="B279" s="626"/>
      <c r="C279" s="626"/>
      <c r="D279" s="626"/>
      <c r="E279" s="626"/>
      <c r="F279" s="626"/>
      <c r="G279" s="332"/>
      <c r="H279" s="333" t="s">
        <v>357</v>
      </c>
      <c r="I279" s="419">
        <v>150000</v>
      </c>
      <c r="J279" s="626"/>
      <c r="K279" s="626"/>
      <c r="L279" s="684"/>
      <c r="M279" s="545"/>
      <c r="N279" s="545"/>
      <c r="O279" s="545"/>
      <c r="P279" s="545"/>
      <c r="Q279" s="545"/>
      <c r="R279" s="545"/>
      <c r="S279" s="545"/>
      <c r="T279" s="545"/>
      <c r="U279" s="547"/>
      <c r="V279" s="22"/>
    </row>
    <row r="280" spans="1:22" ht="23.25" customHeight="1">
      <c r="A280" s="681"/>
      <c r="B280" s="626"/>
      <c r="C280" s="626"/>
      <c r="D280" s="626"/>
      <c r="E280" s="626"/>
      <c r="F280" s="626"/>
      <c r="G280" s="332"/>
      <c r="H280" s="333" t="s">
        <v>358</v>
      </c>
      <c r="I280" s="419">
        <v>5000</v>
      </c>
      <c r="J280" s="626"/>
      <c r="K280" s="626"/>
      <c r="L280" s="684"/>
      <c r="M280" s="545"/>
      <c r="N280" s="545"/>
      <c r="O280" s="545"/>
      <c r="P280" s="545"/>
      <c r="Q280" s="545"/>
      <c r="R280" s="545"/>
      <c r="S280" s="545"/>
      <c r="T280" s="545"/>
      <c r="U280" s="547"/>
      <c r="V280" s="22"/>
    </row>
    <row r="281" spans="1:22" ht="23.25" customHeight="1">
      <c r="A281" s="682"/>
      <c r="B281" s="628"/>
      <c r="C281" s="628"/>
      <c r="D281" s="628"/>
      <c r="E281" s="628"/>
      <c r="F281" s="670"/>
      <c r="G281" s="408"/>
      <c r="H281" s="420" t="s">
        <v>359</v>
      </c>
      <c r="I281" s="421">
        <v>2000000</v>
      </c>
      <c r="J281" s="670"/>
      <c r="K281" s="628"/>
      <c r="L281" s="685"/>
      <c r="M281" s="556"/>
      <c r="N281" s="556"/>
      <c r="O281" s="556"/>
      <c r="P281" s="556"/>
      <c r="Q281" s="556"/>
      <c r="R281" s="556"/>
      <c r="S281" s="556"/>
      <c r="T281" s="556"/>
      <c r="U281" s="711"/>
      <c r="V281" s="27"/>
    </row>
    <row r="282" spans="1:22" ht="23.25" customHeight="1">
      <c r="A282" s="71"/>
      <c r="B282" s="72" t="s">
        <v>360</v>
      </c>
      <c r="C282" s="73"/>
      <c r="D282" s="73"/>
      <c r="E282" s="73"/>
      <c r="F282" s="74" t="s">
        <v>41</v>
      </c>
      <c r="G282" s="294"/>
      <c r="H282" s="74" t="s">
        <v>41</v>
      </c>
      <c r="I282" s="31" t="s">
        <v>41</v>
      </c>
      <c r="J282" s="74" t="s">
        <v>41</v>
      </c>
      <c r="K282" s="72"/>
      <c r="L282" s="76"/>
      <c r="M282" s="77">
        <f t="shared" ref="M282:S282" si="39">SUM(M272:M276)+M278</f>
        <v>0</v>
      </c>
      <c r="N282" s="77">
        <f t="shared" si="39"/>
        <v>0</v>
      </c>
      <c r="O282" s="77">
        <f t="shared" si="39"/>
        <v>0</v>
      </c>
      <c r="P282" s="35">
        <f t="shared" si="39"/>
        <v>0</v>
      </c>
      <c r="Q282" s="35">
        <f t="shared" si="39"/>
        <v>0</v>
      </c>
      <c r="R282" s="35">
        <f t="shared" si="39"/>
        <v>0</v>
      </c>
      <c r="S282" s="35">
        <f t="shared" si="39"/>
        <v>0</v>
      </c>
      <c r="T282" s="35">
        <f t="shared" ref="T282" si="40">SUM(T272:T276)+T278</f>
        <v>0</v>
      </c>
      <c r="U282" s="78"/>
      <c r="V282" s="75"/>
    </row>
    <row r="283" spans="1:22" ht="23.25" customHeight="1">
      <c r="A283" s="8"/>
      <c r="B283" s="104"/>
      <c r="C283" s="104"/>
      <c r="D283" s="104"/>
      <c r="E283" s="104"/>
      <c r="F283" s="25" t="s">
        <v>41</v>
      </c>
      <c r="G283" s="297"/>
      <c r="H283" s="25" t="s">
        <v>41</v>
      </c>
      <c r="I283" s="24" t="s">
        <v>41</v>
      </c>
      <c r="J283" s="25" t="s">
        <v>41</v>
      </c>
      <c r="K283" s="104"/>
      <c r="L283" s="105"/>
      <c r="M283" s="106"/>
      <c r="N283" s="106"/>
      <c r="O283" s="106"/>
      <c r="P283" s="50"/>
      <c r="Q283" s="50"/>
      <c r="R283" s="50"/>
      <c r="S283" s="94"/>
      <c r="T283" s="94"/>
      <c r="U283" s="104"/>
      <c r="V283" s="91"/>
    </row>
    <row r="284" spans="1:22" ht="24.2" customHeight="1">
      <c r="A284" s="95"/>
      <c r="B284" s="96" t="s">
        <v>361</v>
      </c>
      <c r="C284" s="97"/>
      <c r="D284" s="97"/>
      <c r="E284" s="97"/>
      <c r="F284" s="98" t="s">
        <v>41</v>
      </c>
      <c r="G284" s="296"/>
      <c r="H284" s="98" t="s">
        <v>41</v>
      </c>
      <c r="I284" s="57" t="s">
        <v>41</v>
      </c>
      <c r="J284" s="98" t="s">
        <v>41</v>
      </c>
      <c r="K284" s="99"/>
      <c r="L284" s="101"/>
      <c r="M284" s="102">
        <f t="shared" ref="M284:S284" si="41">M282</f>
        <v>0</v>
      </c>
      <c r="N284" s="102">
        <f t="shared" si="41"/>
        <v>0</v>
      </c>
      <c r="O284" s="102">
        <f t="shared" si="41"/>
        <v>0</v>
      </c>
      <c r="P284" s="61">
        <f t="shared" si="41"/>
        <v>0</v>
      </c>
      <c r="Q284" s="61">
        <f t="shared" si="41"/>
        <v>0</v>
      </c>
      <c r="R284" s="61">
        <f t="shared" si="41"/>
        <v>0</v>
      </c>
      <c r="S284" s="61">
        <f t="shared" si="41"/>
        <v>0</v>
      </c>
      <c r="T284" s="61">
        <f t="shared" ref="T284" si="42">T282</f>
        <v>0</v>
      </c>
      <c r="U284" s="103"/>
      <c r="V284" s="100"/>
    </row>
    <row r="285" spans="1:22" ht="23.25" customHeight="1">
      <c r="A285" s="63"/>
      <c r="B285" s="64"/>
      <c r="C285" s="64"/>
      <c r="D285" s="64"/>
      <c r="E285" s="64"/>
      <c r="F285" s="17" t="s">
        <v>41</v>
      </c>
      <c r="G285" s="334"/>
      <c r="H285" s="24" t="s">
        <v>41</v>
      </c>
      <c r="I285" s="24" t="s">
        <v>41</v>
      </c>
      <c r="J285" s="17" t="s">
        <v>41</v>
      </c>
      <c r="K285" s="16"/>
      <c r="L285" s="19"/>
      <c r="M285" s="20"/>
      <c r="N285" s="20"/>
      <c r="O285" s="20"/>
      <c r="P285" s="20"/>
      <c r="Q285" s="20"/>
      <c r="R285" s="20"/>
      <c r="S285" s="20"/>
      <c r="T285" s="20"/>
      <c r="U285" s="21"/>
      <c r="V285" s="22"/>
    </row>
    <row r="286" spans="1:22" ht="53.25" customHeight="1">
      <c r="A286" s="689">
        <v>69</v>
      </c>
      <c r="B286" s="662" t="s">
        <v>33</v>
      </c>
      <c r="C286" s="625" t="s">
        <v>362</v>
      </c>
      <c r="D286" s="625" t="s">
        <v>16</v>
      </c>
      <c r="E286" s="625" t="s">
        <v>17</v>
      </c>
      <c r="F286" s="661" t="s">
        <v>363</v>
      </c>
      <c r="G286" s="416"/>
      <c r="H286" s="422" t="s">
        <v>35</v>
      </c>
      <c r="I286" s="423">
        <v>5000000</v>
      </c>
      <c r="J286" s="661" t="s">
        <v>364</v>
      </c>
      <c r="K286" s="625" t="s">
        <v>465</v>
      </c>
      <c r="L286" s="633"/>
      <c r="M286" s="544"/>
      <c r="N286" s="544"/>
      <c r="O286" s="548">
        <v>2520</v>
      </c>
      <c r="P286" s="544"/>
      <c r="Q286" s="548">
        <v>0</v>
      </c>
      <c r="R286" s="544"/>
      <c r="S286" s="544"/>
      <c r="T286" s="544"/>
      <c r="U286" s="727" t="s">
        <v>494</v>
      </c>
      <c r="V286" s="22"/>
    </row>
    <row r="287" spans="1:22" ht="38.25" customHeight="1">
      <c r="A287" s="690"/>
      <c r="B287" s="626"/>
      <c r="C287" s="626"/>
      <c r="D287" s="626"/>
      <c r="E287" s="626"/>
      <c r="F287" s="626"/>
      <c r="G287" s="332"/>
      <c r="H287" s="333" t="s">
        <v>38</v>
      </c>
      <c r="I287" s="419">
        <v>5000000</v>
      </c>
      <c r="J287" s="626"/>
      <c r="K287" s="626"/>
      <c r="L287" s="634"/>
      <c r="M287" s="545"/>
      <c r="N287" s="545"/>
      <c r="O287" s="545"/>
      <c r="P287" s="545"/>
      <c r="Q287" s="545"/>
      <c r="R287" s="545"/>
      <c r="S287" s="545"/>
      <c r="T287" s="545"/>
      <c r="U287" s="728"/>
      <c r="V287" s="22"/>
    </row>
    <row r="288" spans="1:22" ht="38.25" customHeight="1">
      <c r="A288" s="691"/>
      <c r="B288" s="628"/>
      <c r="C288" s="628"/>
      <c r="D288" s="628"/>
      <c r="E288" s="628"/>
      <c r="F288" s="670"/>
      <c r="G288" s="332"/>
      <c r="H288" s="331" t="s">
        <v>39</v>
      </c>
      <c r="I288" s="417">
        <v>1500000</v>
      </c>
      <c r="J288" s="670"/>
      <c r="K288" s="626"/>
      <c r="L288" s="635"/>
      <c r="M288" s="556"/>
      <c r="N288" s="556"/>
      <c r="O288" s="556"/>
      <c r="P288" s="556"/>
      <c r="Q288" s="556"/>
      <c r="R288" s="556"/>
      <c r="S288" s="556"/>
      <c r="T288" s="556"/>
      <c r="U288" s="729"/>
      <c r="V288" s="27"/>
    </row>
    <row r="289" spans="1:22" ht="23.25" customHeight="1">
      <c r="A289" s="28"/>
      <c r="B289" s="29" t="s">
        <v>366</v>
      </c>
      <c r="C289" s="30"/>
      <c r="D289" s="30"/>
      <c r="E289" s="30"/>
      <c r="F289" s="31" t="s">
        <v>41</v>
      </c>
      <c r="G289" s="288"/>
      <c r="H289" s="32" t="s">
        <v>41</v>
      </c>
      <c r="I289" s="32" t="s">
        <v>41</v>
      </c>
      <c r="J289" s="31" t="s">
        <v>41</v>
      </c>
      <c r="K289" s="138"/>
      <c r="L289" s="34"/>
      <c r="M289" s="35">
        <f t="shared" ref="M289:S289" si="43">M286</f>
        <v>0</v>
      </c>
      <c r="N289" s="35">
        <f t="shared" si="43"/>
        <v>0</v>
      </c>
      <c r="O289" s="35">
        <f t="shared" si="43"/>
        <v>2520</v>
      </c>
      <c r="P289" s="35">
        <f t="shared" si="43"/>
        <v>0</v>
      </c>
      <c r="Q289" s="35">
        <f t="shared" si="43"/>
        <v>0</v>
      </c>
      <c r="R289" s="35">
        <f t="shared" si="43"/>
        <v>0</v>
      </c>
      <c r="S289" s="35">
        <f t="shared" si="43"/>
        <v>0</v>
      </c>
      <c r="T289" s="35">
        <f t="shared" ref="T289" si="44">T286</f>
        <v>0</v>
      </c>
      <c r="U289" s="36"/>
      <c r="V289" s="33"/>
    </row>
    <row r="291" spans="1:22" ht="23.25" customHeight="1">
      <c r="A291" s="71"/>
      <c r="B291" s="72" t="s">
        <v>374</v>
      </c>
      <c r="C291" s="73"/>
      <c r="D291" s="73"/>
      <c r="E291" s="73"/>
      <c r="F291" s="74" t="s">
        <v>41</v>
      </c>
      <c r="G291" s="294"/>
      <c r="H291" s="74" t="s">
        <v>41</v>
      </c>
      <c r="I291" s="74" t="s">
        <v>41</v>
      </c>
      <c r="J291" s="74" t="s">
        <v>41</v>
      </c>
      <c r="K291" s="139"/>
      <c r="L291" s="76"/>
      <c r="M291" s="77">
        <f>SUM('Polizze cessate'!M120:M122)</f>
        <v>0</v>
      </c>
      <c r="N291" s="77">
        <f>SUM('Polizze cessate'!N120:N122)</f>
        <v>0</v>
      </c>
      <c r="O291" s="77">
        <f>SUM('Polizze cessate'!O120:O122)</f>
        <v>0</v>
      </c>
      <c r="P291" s="77">
        <f>SUM('Polizze cessate'!P120:P122)</f>
        <v>0</v>
      </c>
      <c r="Q291" s="77">
        <f>SUM('Polizze cessate'!Q120:Q122)</f>
        <v>0</v>
      </c>
      <c r="R291" s="77">
        <f>SUM('Polizze cessate'!R120:R122)</f>
        <v>0</v>
      </c>
      <c r="S291" s="77">
        <f>SUM('Polizze cessate'!S120:S122)</f>
        <v>0</v>
      </c>
      <c r="T291" s="77">
        <f>SUM('Polizze cessate'!T120:T122)</f>
        <v>0</v>
      </c>
      <c r="U291" s="78"/>
      <c r="V291" s="75"/>
    </row>
    <row r="292" spans="1:22" ht="24.2" customHeight="1">
      <c r="A292" s="54"/>
      <c r="B292" s="55" t="s">
        <v>375</v>
      </c>
      <c r="C292" s="56"/>
      <c r="D292" s="56"/>
      <c r="E292" s="56"/>
      <c r="F292" s="57" t="s">
        <v>41</v>
      </c>
      <c r="G292" s="291"/>
      <c r="H292" s="57" t="s">
        <v>41</v>
      </c>
      <c r="I292" s="57" t="s">
        <v>41</v>
      </c>
      <c r="J292" s="57" t="s">
        <v>41</v>
      </c>
      <c r="K292" s="58"/>
      <c r="L292" s="60"/>
      <c r="M292" s="61">
        <f t="shared" ref="M292:S292" si="45">M289+M291</f>
        <v>0</v>
      </c>
      <c r="N292" s="61">
        <f t="shared" si="45"/>
        <v>0</v>
      </c>
      <c r="O292" s="61">
        <f t="shared" si="45"/>
        <v>2520</v>
      </c>
      <c r="P292" s="61">
        <f t="shared" si="45"/>
        <v>0</v>
      </c>
      <c r="Q292" s="61">
        <f t="shared" si="45"/>
        <v>0</v>
      </c>
      <c r="R292" s="61">
        <f t="shared" si="45"/>
        <v>0</v>
      </c>
      <c r="S292" s="61">
        <f t="shared" si="45"/>
        <v>0</v>
      </c>
      <c r="T292" s="61">
        <f t="shared" ref="T292" si="46">T289+T291</f>
        <v>0</v>
      </c>
      <c r="U292" s="62"/>
      <c r="V292" s="59"/>
    </row>
    <row r="293" spans="1:22" ht="18" customHeight="1">
      <c r="B293" s="239"/>
      <c r="C293" s="239"/>
      <c r="D293" s="239"/>
      <c r="E293" s="239"/>
      <c r="F293" s="239"/>
      <c r="G293" s="305"/>
      <c r="H293" s="239"/>
      <c r="I293" s="239"/>
      <c r="J293" s="239"/>
      <c r="K293" s="239"/>
    </row>
    <row r="294" spans="1:22" ht="18" customHeight="1">
      <c r="B294" s="239"/>
      <c r="C294" s="239"/>
      <c r="D294" s="239"/>
      <c r="E294" s="239"/>
      <c r="F294" s="239"/>
      <c r="G294" s="305"/>
      <c r="H294" s="239"/>
      <c r="I294" s="239"/>
      <c r="J294" s="239"/>
      <c r="K294" s="239"/>
    </row>
    <row r="295" spans="1:22" ht="18" customHeight="1">
      <c r="B295" s="238"/>
      <c r="C295" s="238"/>
      <c r="D295" s="238"/>
      <c r="E295" s="238"/>
      <c r="F295" s="238"/>
      <c r="G295" s="306"/>
      <c r="H295" s="238"/>
      <c r="I295" s="238"/>
      <c r="J295" s="238"/>
      <c r="K295" s="238"/>
    </row>
    <row r="296" spans="1:22" ht="18" customHeight="1">
      <c r="B296" s="238"/>
      <c r="C296" s="238"/>
      <c r="D296" s="238"/>
      <c r="E296" s="238"/>
      <c r="F296" s="238"/>
      <c r="G296" s="306"/>
      <c r="H296" s="238"/>
      <c r="I296" s="238"/>
      <c r="J296" s="238"/>
      <c r="K296" s="238"/>
    </row>
    <row r="297" spans="1:22" ht="18" customHeight="1">
      <c r="B297" s="238"/>
      <c r="C297" s="238"/>
      <c r="D297" s="238"/>
      <c r="E297" s="238"/>
      <c r="F297" s="238"/>
      <c r="G297" s="306"/>
      <c r="H297" s="238"/>
      <c r="I297" s="238"/>
      <c r="J297" s="238"/>
      <c r="K297" s="238"/>
    </row>
    <row r="298" spans="1:22" ht="18" customHeight="1">
      <c r="B298" s="238"/>
      <c r="C298" s="238"/>
      <c r="D298" s="238"/>
      <c r="E298" s="238"/>
      <c r="F298" s="238"/>
      <c r="G298" s="306"/>
      <c r="H298" s="238"/>
      <c r="I298" s="238"/>
      <c r="J298" s="238"/>
      <c r="K298" s="238"/>
    </row>
    <row r="299" spans="1:22" ht="18" customHeight="1">
      <c r="B299" s="238"/>
      <c r="C299" s="238"/>
      <c r="D299" s="238"/>
      <c r="E299" s="238"/>
      <c r="F299" s="238"/>
      <c r="G299" s="306"/>
      <c r="H299" s="238"/>
      <c r="I299" s="238"/>
      <c r="J299" s="238"/>
      <c r="K299" s="238"/>
    </row>
    <row r="300" spans="1:22" ht="18" customHeight="1">
      <c r="B300" s="238"/>
      <c r="C300" s="238"/>
      <c r="D300" s="238"/>
      <c r="E300" s="238"/>
      <c r="F300" s="238"/>
      <c r="G300" s="306"/>
      <c r="H300" s="238"/>
      <c r="I300" s="238"/>
      <c r="J300" s="238"/>
      <c r="K300" s="238"/>
    </row>
    <row r="301" spans="1:22" ht="18" customHeight="1">
      <c r="B301" s="238"/>
      <c r="C301" s="238"/>
      <c r="D301" s="238"/>
      <c r="E301" s="238"/>
      <c r="F301" s="238"/>
      <c r="G301" s="306"/>
      <c r="H301" s="238"/>
      <c r="I301" s="238"/>
      <c r="J301" s="238"/>
      <c r="K301" s="238"/>
    </row>
    <row r="302" spans="1:22" ht="18" customHeight="1">
      <c r="B302" s="238"/>
      <c r="C302" s="238"/>
      <c r="D302" s="238"/>
      <c r="E302" s="238"/>
      <c r="F302" s="238"/>
      <c r="G302" s="306"/>
      <c r="H302" s="238"/>
      <c r="I302" s="238"/>
      <c r="J302" s="238"/>
      <c r="K302" s="238"/>
    </row>
    <row r="303" spans="1:22" ht="18" customHeight="1">
      <c r="B303" s="238"/>
      <c r="C303" s="238"/>
      <c r="D303" s="238"/>
      <c r="E303" s="238"/>
      <c r="F303" s="238"/>
      <c r="G303" s="306"/>
      <c r="H303" s="238"/>
      <c r="I303" s="238"/>
      <c r="J303" s="238"/>
      <c r="K303" s="238"/>
    </row>
  </sheetData>
  <autoFilter ref="B3:U152" xr:uid="{00000000-0001-0000-0000-000000000000}"/>
  <mergeCells count="574">
    <mergeCell ref="B100:B104"/>
    <mergeCell ref="A226:A234"/>
    <mergeCell ref="J161:J166"/>
    <mergeCell ref="Q226:Q234"/>
    <mergeCell ref="R226:R234"/>
    <mergeCell ref="S226:S234"/>
    <mergeCell ref="O177:O179"/>
    <mergeCell ref="K145:K146"/>
    <mergeCell ref="S135:S136"/>
    <mergeCell ref="K135:K136"/>
    <mergeCell ref="S196:S204"/>
    <mergeCell ref="O212:O220"/>
    <mergeCell ref="M177:M179"/>
    <mergeCell ref="K181:K190"/>
    <mergeCell ref="L181:L190"/>
    <mergeCell ref="Q196:Q204"/>
    <mergeCell ref="R196:R204"/>
    <mergeCell ref="O181:O190"/>
    <mergeCell ref="K226:K234"/>
    <mergeCell ref="L226:L234"/>
    <mergeCell ref="O226:O234"/>
    <mergeCell ref="N226:N234"/>
    <mergeCell ref="M226:M234"/>
    <mergeCell ref="N135:N136"/>
    <mergeCell ref="U263:U265"/>
    <mergeCell ref="U286:U288"/>
    <mergeCell ref="A100:A104"/>
    <mergeCell ref="C100:C104"/>
    <mergeCell ref="A240:A248"/>
    <mergeCell ref="B240:B248"/>
    <mergeCell ref="C240:C248"/>
    <mergeCell ref="D240:D248"/>
    <mergeCell ref="E240:E248"/>
    <mergeCell ref="F240:F248"/>
    <mergeCell ref="G240:G248"/>
    <mergeCell ref="E226:E234"/>
    <mergeCell ref="D226:D234"/>
    <mergeCell ref="C226:C234"/>
    <mergeCell ref="D100:D104"/>
    <mergeCell ref="E100:E104"/>
    <mergeCell ref="F100:F104"/>
    <mergeCell ref="A145:A146"/>
    <mergeCell ref="B161:B166"/>
    <mergeCell ref="A161:A166"/>
    <mergeCell ref="G131:G134"/>
    <mergeCell ref="A196:A204"/>
    <mergeCell ref="C196:C204"/>
    <mergeCell ref="D196:D204"/>
    <mergeCell ref="T263:T265"/>
    <mergeCell ref="T272:T276"/>
    <mergeCell ref="T278:T281"/>
    <mergeCell ref="T286:T288"/>
    <mergeCell ref="T85:T86"/>
    <mergeCell ref="T88:T99"/>
    <mergeCell ref="T100:T104"/>
    <mergeCell ref="T107:T113"/>
    <mergeCell ref="T117:T121"/>
    <mergeCell ref="T122:T126"/>
    <mergeCell ref="T131:T134"/>
    <mergeCell ref="T181:T190"/>
    <mergeCell ref="T226:T234"/>
    <mergeCell ref="T177:T179"/>
    <mergeCell ref="T196:T204"/>
    <mergeCell ref="T212:T220"/>
    <mergeCell ref="T240:T248"/>
    <mergeCell ref="T255:T256"/>
    <mergeCell ref="L58:L60"/>
    <mergeCell ref="L62:L65"/>
    <mergeCell ref="K62:K65"/>
    <mergeCell ref="J62:J65"/>
    <mergeCell ref="N107:N113"/>
    <mergeCell ref="J107:J113"/>
    <mergeCell ref="K107:K113"/>
    <mergeCell ref="N85:N86"/>
    <mergeCell ref="T50:T52"/>
    <mergeCell ref="T71:T72"/>
    <mergeCell ref="O71:O72"/>
    <mergeCell ref="R71:R72"/>
    <mergeCell ref="Q85:Q86"/>
    <mergeCell ref="P50:P52"/>
    <mergeCell ref="Q50:Q52"/>
    <mergeCell ref="P100:P104"/>
    <mergeCell ref="Q100:Q104"/>
    <mergeCell ref="P85:P86"/>
    <mergeCell ref="O100:O104"/>
    <mergeCell ref="P88:P99"/>
    <mergeCell ref="Q88:Q99"/>
    <mergeCell ref="O77:O80"/>
    <mergeCell ref="P77:P80"/>
    <mergeCell ref="Q77:Q80"/>
    <mergeCell ref="R77:R80"/>
    <mergeCell ref="O85:O86"/>
    <mergeCell ref="U85:U86"/>
    <mergeCell ref="R85:R86"/>
    <mergeCell ref="S85:S86"/>
    <mergeCell ref="R100:R104"/>
    <mergeCell ref="S100:S104"/>
    <mergeCell ref="U107:U113"/>
    <mergeCell ref="R107:R113"/>
    <mergeCell ref="Q107:Q113"/>
    <mergeCell ref="Q71:Q72"/>
    <mergeCell ref="S77:S80"/>
    <mergeCell ref="T77:T80"/>
    <mergeCell ref="U77:U80"/>
    <mergeCell ref="U71:U72"/>
    <mergeCell ref="S117:S121"/>
    <mergeCell ref="S107:S113"/>
    <mergeCell ref="P107:P113"/>
    <mergeCell ref="O107:O113"/>
    <mergeCell ref="O88:O99"/>
    <mergeCell ref="U100:U104"/>
    <mergeCell ref="R88:R99"/>
    <mergeCell ref="S88:S99"/>
    <mergeCell ref="U88:U99"/>
    <mergeCell ref="Q117:Q121"/>
    <mergeCell ref="R117:R121"/>
    <mergeCell ref="U46:U48"/>
    <mergeCell ref="M46:M48"/>
    <mergeCell ref="N46:N48"/>
    <mergeCell ref="T23:T32"/>
    <mergeCell ref="T35:T44"/>
    <mergeCell ref="T46:T48"/>
    <mergeCell ref="O23:O32"/>
    <mergeCell ref="R35:R44"/>
    <mergeCell ref="O46:O48"/>
    <mergeCell ref="P46:P48"/>
    <mergeCell ref="Q46:Q48"/>
    <mergeCell ref="U23:U32"/>
    <mergeCell ref="R23:R32"/>
    <mergeCell ref="S23:S32"/>
    <mergeCell ref="R46:R48"/>
    <mergeCell ref="O13:O18"/>
    <mergeCell ref="P13:P18"/>
    <mergeCell ref="S19:S21"/>
    <mergeCell ref="M23:M32"/>
    <mergeCell ref="P23:P32"/>
    <mergeCell ref="L13:L18"/>
    <mergeCell ref="L3:L8"/>
    <mergeCell ref="S3:S8"/>
    <mergeCell ref="S46:S48"/>
    <mergeCell ref="N13:N18"/>
    <mergeCell ref="U3:U8"/>
    <mergeCell ref="S9:S12"/>
    <mergeCell ref="M3:M8"/>
    <mergeCell ref="G9:G12"/>
    <mergeCell ref="T3:T8"/>
    <mergeCell ref="T9:T12"/>
    <mergeCell ref="O9:O12"/>
    <mergeCell ref="R9:R12"/>
    <mergeCell ref="O3:O8"/>
    <mergeCell ref="N3:N8"/>
    <mergeCell ref="L9:L12"/>
    <mergeCell ref="N9:N12"/>
    <mergeCell ref="P3:P8"/>
    <mergeCell ref="Q3:Q8"/>
    <mergeCell ref="R3:R8"/>
    <mergeCell ref="M9:M12"/>
    <mergeCell ref="P9:P12"/>
    <mergeCell ref="Q9:Q12"/>
    <mergeCell ref="U9:U12"/>
    <mergeCell ref="A13:A18"/>
    <mergeCell ref="B13:B18"/>
    <mergeCell ref="C13:C18"/>
    <mergeCell ref="D13:D18"/>
    <mergeCell ref="E13:E18"/>
    <mergeCell ref="F13:F18"/>
    <mergeCell ref="J13:J18"/>
    <mergeCell ref="K13:K18"/>
    <mergeCell ref="F3:F8"/>
    <mergeCell ref="J3:J8"/>
    <mergeCell ref="K3:K8"/>
    <mergeCell ref="A3:A8"/>
    <mergeCell ref="B9:B12"/>
    <mergeCell ref="C9:C12"/>
    <mergeCell ref="D9:D12"/>
    <mergeCell ref="E9:E12"/>
    <mergeCell ref="F9:F12"/>
    <mergeCell ref="J9:J12"/>
    <mergeCell ref="K9:K12"/>
    <mergeCell ref="A9:A12"/>
    <mergeCell ref="B3:B8"/>
    <mergeCell ref="C3:C8"/>
    <mergeCell ref="D3:D8"/>
    <mergeCell ref="E3:E8"/>
    <mergeCell ref="A19:A21"/>
    <mergeCell ref="C19:C21"/>
    <mergeCell ref="D19:D21"/>
    <mergeCell ref="E19:E21"/>
    <mergeCell ref="F19:F21"/>
    <mergeCell ref="J19:J21"/>
    <mergeCell ref="K19:K21"/>
    <mergeCell ref="L19:L21"/>
    <mergeCell ref="E35:E44"/>
    <mergeCell ref="A35:A44"/>
    <mergeCell ref="B35:B44"/>
    <mergeCell ref="C35:C44"/>
    <mergeCell ref="G23:G32"/>
    <mergeCell ref="G35:G44"/>
    <mergeCell ref="J35:J44"/>
    <mergeCell ref="K35:K44"/>
    <mergeCell ref="L23:L32"/>
    <mergeCell ref="B19:B21"/>
    <mergeCell ref="L35:L44"/>
    <mergeCell ref="D35:D44"/>
    <mergeCell ref="F35:F44"/>
    <mergeCell ref="A88:A99"/>
    <mergeCell ref="B88:B99"/>
    <mergeCell ref="C88:C99"/>
    <mergeCell ref="D88:D99"/>
    <mergeCell ref="E88:E99"/>
    <mergeCell ref="F88:F99"/>
    <mergeCell ref="J88:J99"/>
    <mergeCell ref="K88:K99"/>
    <mergeCell ref="A23:A32"/>
    <mergeCell ref="B23:B32"/>
    <mergeCell ref="C23:C32"/>
    <mergeCell ref="D23:D32"/>
    <mergeCell ref="E23:E32"/>
    <mergeCell ref="F23:F32"/>
    <mergeCell ref="J23:J32"/>
    <mergeCell ref="K23:K32"/>
    <mergeCell ref="A46:A48"/>
    <mergeCell ref="A85:A86"/>
    <mergeCell ref="B62:B65"/>
    <mergeCell ref="F46:F48"/>
    <mergeCell ref="J46:J48"/>
    <mergeCell ref="K46:K48"/>
    <mergeCell ref="G46:G48"/>
    <mergeCell ref="D46:D48"/>
    <mergeCell ref="U255:U256"/>
    <mergeCell ref="R212:R220"/>
    <mergeCell ref="S212:S220"/>
    <mergeCell ref="U212:U220"/>
    <mergeCell ref="P181:P190"/>
    <mergeCell ref="Q181:Q190"/>
    <mergeCell ref="R181:R190"/>
    <mergeCell ref="S181:S190"/>
    <mergeCell ref="U181:U189"/>
    <mergeCell ref="P212:P220"/>
    <mergeCell ref="Q212:Q220"/>
    <mergeCell ref="P255:P256"/>
    <mergeCell ref="Q255:Q256"/>
    <mergeCell ref="R255:R256"/>
    <mergeCell ref="S255:S256"/>
    <mergeCell ref="P196:P204"/>
    <mergeCell ref="P226:P234"/>
    <mergeCell ref="P240:P248"/>
    <mergeCell ref="U226:U234"/>
    <mergeCell ref="B46:B48"/>
    <mergeCell ref="C46:C48"/>
    <mergeCell ref="L46:L48"/>
    <mergeCell ref="E46:E48"/>
    <mergeCell ref="P272:P276"/>
    <mergeCell ref="Q272:Q276"/>
    <mergeCell ref="R272:R276"/>
    <mergeCell ref="S272:S276"/>
    <mergeCell ref="U272:U276"/>
    <mergeCell ref="B177:B179"/>
    <mergeCell ref="B181:B190"/>
    <mergeCell ref="C181:C190"/>
    <mergeCell ref="D181:D190"/>
    <mergeCell ref="O272:O276"/>
    <mergeCell ref="E255:E256"/>
    <mergeCell ref="D255:D256"/>
    <mergeCell ref="C255:C256"/>
    <mergeCell ref="B255:B256"/>
    <mergeCell ref="F117:F121"/>
    <mergeCell ref="E161:E166"/>
    <mergeCell ref="F161:F166"/>
    <mergeCell ref="E122:E126"/>
    <mergeCell ref="F131:F134"/>
    <mergeCell ref="E117:E121"/>
    <mergeCell ref="P286:P288"/>
    <mergeCell ref="Q286:Q288"/>
    <mergeCell ref="R286:R288"/>
    <mergeCell ref="P278:P281"/>
    <mergeCell ref="Q278:Q281"/>
    <mergeCell ref="R278:R281"/>
    <mergeCell ref="S278:S281"/>
    <mergeCell ref="U278:U281"/>
    <mergeCell ref="S286:S288"/>
    <mergeCell ref="O286:O288"/>
    <mergeCell ref="O278:O281"/>
    <mergeCell ref="O263:O265"/>
    <mergeCell ref="M286:M288"/>
    <mergeCell ref="I241:I247"/>
    <mergeCell ref="J181:J190"/>
    <mergeCell ref="J226:J234"/>
    <mergeCell ref="F286:F288"/>
    <mergeCell ref="J286:J288"/>
    <mergeCell ref="K286:K288"/>
    <mergeCell ref="M196:M204"/>
    <mergeCell ref="M263:M265"/>
    <mergeCell ref="M272:M276"/>
    <mergeCell ref="L263:L265"/>
    <mergeCell ref="L240:L248"/>
    <mergeCell ref="M240:M248"/>
    <mergeCell ref="N240:N248"/>
    <mergeCell ref="J240:J248"/>
    <mergeCell ref="K240:K248"/>
    <mergeCell ref="O240:O248"/>
    <mergeCell ref="N286:N288"/>
    <mergeCell ref="N212:N220"/>
    <mergeCell ref="N278:N281"/>
    <mergeCell ref="N196:N204"/>
    <mergeCell ref="D286:D288"/>
    <mergeCell ref="E286:E288"/>
    <mergeCell ref="B286:B288"/>
    <mergeCell ref="C286:C288"/>
    <mergeCell ref="L286:L288"/>
    <mergeCell ref="L272:L276"/>
    <mergeCell ref="A286:A288"/>
    <mergeCell ref="A181:A190"/>
    <mergeCell ref="L196:L204"/>
    <mergeCell ref="A255:A256"/>
    <mergeCell ref="K263:K265"/>
    <mergeCell ref="E181:E190"/>
    <mergeCell ref="F181:F190"/>
    <mergeCell ref="G226:G234"/>
    <mergeCell ref="F226:F234"/>
    <mergeCell ref="E263:E265"/>
    <mergeCell ref="D263:D265"/>
    <mergeCell ref="J263:J265"/>
    <mergeCell ref="F263:F265"/>
    <mergeCell ref="L255:L256"/>
    <mergeCell ref="A263:A265"/>
    <mergeCell ref="C263:C265"/>
    <mergeCell ref="B263:B265"/>
    <mergeCell ref="F255:F256"/>
    <mergeCell ref="J278:J281"/>
    <mergeCell ref="K278:K281"/>
    <mergeCell ref="L278:L281"/>
    <mergeCell ref="M278:M281"/>
    <mergeCell ref="J255:J256"/>
    <mergeCell ref="K255:K256"/>
    <mergeCell ref="G255:G256"/>
    <mergeCell ref="D278:D281"/>
    <mergeCell ref="C278:C281"/>
    <mergeCell ref="E278:E281"/>
    <mergeCell ref="F278:F281"/>
    <mergeCell ref="C272:C276"/>
    <mergeCell ref="D272:D276"/>
    <mergeCell ref="E272:E276"/>
    <mergeCell ref="F272:F276"/>
    <mergeCell ref="J272:J276"/>
    <mergeCell ref="K272:K276"/>
    <mergeCell ref="M255:M256"/>
    <mergeCell ref="A117:A121"/>
    <mergeCell ref="C131:C134"/>
    <mergeCell ref="D131:D134"/>
    <mergeCell ref="E131:E134"/>
    <mergeCell ref="A135:A136"/>
    <mergeCell ref="B135:B136"/>
    <mergeCell ref="C135:C136"/>
    <mergeCell ref="D135:D136"/>
    <mergeCell ref="A278:A281"/>
    <mergeCell ref="B272:B276"/>
    <mergeCell ref="B278:B281"/>
    <mergeCell ref="A272:A276"/>
    <mergeCell ref="A122:A126"/>
    <mergeCell ref="A131:A134"/>
    <mergeCell ref="A212:A220"/>
    <mergeCell ref="E212:E220"/>
    <mergeCell ref="F212:F220"/>
    <mergeCell ref="J212:J220"/>
    <mergeCell ref="J122:J126"/>
    <mergeCell ref="K122:K126"/>
    <mergeCell ref="B143:C143"/>
    <mergeCell ref="J145:J146"/>
    <mergeCell ref="O117:O121"/>
    <mergeCell ref="J131:J134"/>
    <mergeCell ref="B226:B234"/>
    <mergeCell ref="M181:M190"/>
    <mergeCell ref="L145:L146"/>
    <mergeCell ref="M135:M136"/>
    <mergeCell ref="O135:O136"/>
    <mergeCell ref="O145:O146"/>
    <mergeCell ref="K161:K166"/>
    <mergeCell ref="K131:K134"/>
    <mergeCell ref="E135:E136"/>
    <mergeCell ref="B117:B121"/>
    <mergeCell ref="C117:C121"/>
    <mergeCell ref="D117:D121"/>
    <mergeCell ref="B122:B126"/>
    <mergeCell ref="C122:C126"/>
    <mergeCell ref="E196:E204"/>
    <mergeCell ref="F196:F204"/>
    <mergeCell ref="B212:B220"/>
    <mergeCell ref="C212:C220"/>
    <mergeCell ref="D212:D220"/>
    <mergeCell ref="O196:O204"/>
    <mergeCell ref="D122:D126"/>
    <mergeCell ref="B196:B204"/>
    <mergeCell ref="A107:A113"/>
    <mergeCell ref="B107:B113"/>
    <mergeCell ref="C107:C113"/>
    <mergeCell ref="A177:A179"/>
    <mergeCell ref="P145:P146"/>
    <mergeCell ref="Q145:Q146"/>
    <mergeCell ref="R131:R134"/>
    <mergeCell ref="F177:F179"/>
    <mergeCell ref="E177:E179"/>
    <mergeCell ref="D177:D179"/>
    <mergeCell ref="C177:C179"/>
    <mergeCell ref="R122:R126"/>
    <mergeCell ref="F122:F126"/>
    <mergeCell ref="Q122:Q126"/>
    <mergeCell ref="B131:B134"/>
    <mergeCell ref="F135:F136"/>
    <mergeCell ref="J135:J136"/>
    <mergeCell ref="G161:G166"/>
    <mergeCell ref="C161:C166"/>
    <mergeCell ref="D161:D166"/>
    <mergeCell ref="K117:K121"/>
    <mergeCell ref="L117:L121"/>
    <mergeCell ref="M117:M121"/>
    <mergeCell ref="P117:P121"/>
    <mergeCell ref="U122:U126"/>
    <mergeCell ref="L161:L166"/>
    <mergeCell ref="R145:R146"/>
    <mergeCell ref="S145:S146"/>
    <mergeCell ref="U145:U146"/>
    <mergeCell ref="M122:M126"/>
    <mergeCell ref="P122:P126"/>
    <mergeCell ref="U131:U134"/>
    <mergeCell ref="O131:O134"/>
    <mergeCell ref="U135:U136"/>
    <mergeCell ref="R135:R136"/>
    <mergeCell ref="T135:T136"/>
    <mergeCell ref="T145:T146"/>
    <mergeCell ref="S131:S134"/>
    <mergeCell ref="S122:S126"/>
    <mergeCell ref="O122:O126"/>
    <mergeCell ref="L135:L136"/>
    <mergeCell ref="Q135:Q136"/>
    <mergeCell ref="Q131:Q134"/>
    <mergeCell ref="M131:M134"/>
    <mergeCell ref="P135:P136"/>
    <mergeCell ref="P131:P134"/>
    <mergeCell ref="L131:L134"/>
    <mergeCell ref="N131:N134"/>
    <mergeCell ref="P263:P265"/>
    <mergeCell ref="Q263:Q265"/>
    <mergeCell ref="K177:K179"/>
    <mergeCell ref="R263:R265"/>
    <mergeCell ref="S263:S265"/>
    <mergeCell ref="J177:J179"/>
    <mergeCell ref="U196:U204"/>
    <mergeCell ref="L177:L179"/>
    <mergeCell ref="R177:R179"/>
    <mergeCell ref="S177:S179"/>
    <mergeCell ref="U177:U179"/>
    <mergeCell ref="P177:P179"/>
    <mergeCell ref="Q177:Q179"/>
    <mergeCell ref="N181:N190"/>
    <mergeCell ref="Q240:Q248"/>
    <mergeCell ref="R240:R248"/>
    <mergeCell ref="S240:S248"/>
    <mergeCell ref="U240:U248"/>
    <mergeCell ref="O255:O256"/>
    <mergeCell ref="L212:L220"/>
    <mergeCell ref="K196:K204"/>
    <mergeCell ref="J196:J204"/>
    <mergeCell ref="K212:K220"/>
    <mergeCell ref="M212:M220"/>
    <mergeCell ref="D107:D113"/>
    <mergeCell ref="E107:E113"/>
    <mergeCell ref="F50:F52"/>
    <mergeCell ref="J50:J52"/>
    <mergeCell ref="K50:K52"/>
    <mergeCell ref="L50:L52"/>
    <mergeCell ref="M50:M52"/>
    <mergeCell ref="G122:G126"/>
    <mergeCell ref="G88:G99"/>
    <mergeCell ref="D85:D86"/>
    <mergeCell ref="E85:E86"/>
    <mergeCell ref="J85:J86"/>
    <mergeCell ref="K85:K86"/>
    <mergeCell ref="F85:F86"/>
    <mergeCell ref="E71:E72"/>
    <mergeCell ref="F71:F72"/>
    <mergeCell ref="G50:G52"/>
    <mergeCell ref="G85:G86"/>
    <mergeCell ref="D50:D52"/>
    <mergeCell ref="E50:E52"/>
    <mergeCell ref="G58:G60"/>
    <mergeCell ref="F58:F60"/>
    <mergeCell ref="E58:E60"/>
    <mergeCell ref="M107:M113"/>
    <mergeCell ref="A77:A80"/>
    <mergeCell ref="S50:S52"/>
    <mergeCell ref="S71:S72"/>
    <mergeCell ref="P71:P72"/>
    <mergeCell ref="D58:D60"/>
    <mergeCell ref="C58:C60"/>
    <mergeCell ref="B58:B60"/>
    <mergeCell ref="A58:A60"/>
    <mergeCell ref="K58:K60"/>
    <mergeCell ref="J58:J60"/>
    <mergeCell ref="A71:A72"/>
    <mergeCell ref="B71:B72"/>
    <mergeCell ref="C71:C72"/>
    <mergeCell ref="D71:D72"/>
    <mergeCell ref="D62:D65"/>
    <mergeCell ref="E62:E65"/>
    <mergeCell ref="G62:G65"/>
    <mergeCell ref="F62:F65"/>
    <mergeCell ref="B50:B52"/>
    <mergeCell ref="A50:A52"/>
    <mergeCell ref="C50:C52"/>
    <mergeCell ref="A62:A65"/>
    <mergeCell ref="R50:R52"/>
    <mergeCell ref="O50:O52"/>
    <mergeCell ref="N50:N52"/>
    <mergeCell ref="M85:M86"/>
    <mergeCell ref="J100:J104"/>
    <mergeCell ref="K100:K104"/>
    <mergeCell ref="L100:L104"/>
    <mergeCell ref="M100:M104"/>
    <mergeCell ref="G100:G104"/>
    <mergeCell ref="C62:C65"/>
    <mergeCell ref="C85:C86"/>
    <mergeCell ref="M88:M99"/>
    <mergeCell ref="J77:J80"/>
    <mergeCell ref="K77:K80"/>
    <mergeCell ref="L77:L80"/>
    <mergeCell ref="M77:M80"/>
    <mergeCell ref="N77:N80"/>
    <mergeCell ref="L88:L99"/>
    <mergeCell ref="L85:L86"/>
    <mergeCell ref="N88:N99"/>
    <mergeCell ref="N100:N104"/>
    <mergeCell ref="J71:J72"/>
    <mergeCell ref="K71:K72"/>
    <mergeCell ref="L71:L72"/>
    <mergeCell ref="M71:M72"/>
    <mergeCell ref="N71:N72"/>
    <mergeCell ref="N117:N121"/>
    <mergeCell ref="N122:N126"/>
    <mergeCell ref="N177:N179"/>
    <mergeCell ref="N255:N256"/>
    <mergeCell ref="N263:N265"/>
    <mergeCell ref="N272:N276"/>
    <mergeCell ref="M145:M146"/>
    <mergeCell ref="G107:G113"/>
    <mergeCell ref="F107:F113"/>
    <mergeCell ref="L122:L126"/>
    <mergeCell ref="J117:J121"/>
    <mergeCell ref="L107:L113"/>
    <mergeCell ref="N145:N146"/>
    <mergeCell ref="B85:B86"/>
    <mergeCell ref="S13:S18"/>
    <mergeCell ref="T13:T18"/>
    <mergeCell ref="U13:U18"/>
    <mergeCell ref="N35:N44"/>
    <mergeCell ref="P35:P44"/>
    <mergeCell ref="Q23:Q32"/>
    <mergeCell ref="M35:M44"/>
    <mergeCell ref="O35:O44"/>
    <mergeCell ref="Q13:Q18"/>
    <mergeCell ref="Q35:Q44"/>
    <mergeCell ref="Q19:Q21"/>
    <mergeCell ref="R19:R21"/>
    <mergeCell ref="U19:U21"/>
    <mergeCell ref="T19:T21"/>
    <mergeCell ref="O19:O21"/>
    <mergeCell ref="N19:N21"/>
    <mergeCell ref="P19:P21"/>
    <mergeCell ref="R13:R18"/>
    <mergeCell ref="N23:N32"/>
    <mergeCell ref="S35:S44"/>
    <mergeCell ref="U35:U44"/>
    <mergeCell ref="M19:M21"/>
    <mergeCell ref="M13:M18"/>
  </mergeCells>
  <conditionalFormatting sqref="F3 H3:J3 H4:I8 F9:J9 H10:I11 I12 F13 J13 F19 H19:J19 H20:I21 F22:F23 H22:J23 H24:I32 F33:F35 H33:J35 H36:I44 F45:F46 H45:J46 H47:I48 F49 H49:J49 F56:F58 H56:J58 H59:I60 F61:F62 H61:J62 H63:I65 H66:J70 F66:F71 J71 H75:J76 H77 J77 H78:I78 H79:H80 F81:F85 H81:J85 H86:I86 F88 H88:J88 H89:I99 F100 H100:J100 H101:I104 F107 J107 H107:H114 J114 F114:F117 H115:J117 H118:I121 F122 H122:J122 H123:I126 F127:F131 H127:J131 H132:I134 F135 H135:J135 H136:I136 F137:F143 H137:J143 F147:F152 H147:J152 F154:F161 H154:J161 H162:I166 F167:F177 H167:J177 H178:I179 F180:F181 H180:J181 H182:I190 F191:F196 H191:J196 H197:I204 F205:F212 H205:J212 H213:I220 H221:J226 F221:F229 H235:J239 F235:F243 F249:F252 H249:J252 F254:F255 H254:J255 H256:I256 F257:F263 H257:J263 H264:I265 F266 H266:J266 F268:F272 H268:J272 H273:I276 F278 H278:J278 H279:I281 F282:F286 H282:J286 H287:I288 F289 H289:J289 F291:F292 H291:J292">
    <cfRule type="containsBlanks" dxfId="20" priority="7" stopIfTrue="1">
      <formula>ISBLANK(F3)</formula>
    </cfRule>
  </conditionalFormatting>
  <conditionalFormatting sqref="F73:F77">
    <cfRule type="containsBlanks" dxfId="19" priority="1" stopIfTrue="1">
      <formula>ISBLANK(F73)</formula>
    </cfRule>
  </conditionalFormatting>
  <conditionalFormatting sqref="H240:H248">
    <cfRule type="containsBlanks" dxfId="18" priority="2" stopIfTrue="1">
      <formula>ISBLANK(H240)</formula>
    </cfRule>
  </conditionalFormatting>
  <conditionalFormatting sqref="H227:I234">
    <cfRule type="containsBlanks" dxfId="17" priority="3" stopIfTrue="1">
      <formula>ISBLANK(H227)</formula>
    </cfRule>
  </conditionalFormatting>
  <conditionalFormatting sqref="J73:J74">
    <cfRule type="containsBlanks" dxfId="16" priority="6" stopIfTrue="1">
      <formula>ISBLANK(J73)</formula>
    </cfRule>
  </conditionalFormatting>
  <pageMargins left="0.5" right="0.5" top="0.75" bottom="0.75" header="0.27777800000000002" footer="0.27777800000000002"/>
  <pageSetup orientation="portrait" r:id="rId1"/>
  <headerFooter>
    <oddHeader>&amp;L&amp;"Avenir Next Regular,Regular"&amp;10&amp;K000000Scadenzario_polizze&amp;R&amp;"Avenir Next Regular,Regular"&amp;10&amp;K000000Aggiornato al: 17/10/2022</oddHeader>
    <oddFooter>&amp;C&amp;"Helvetica,Regular"&amp;12&amp;K000000&amp;P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012C8-FEAE-8D42-B84A-48B9730BC5C2}">
  <sheetPr filterMode="1">
    <pageSetUpPr fitToPage="1"/>
  </sheetPr>
  <dimension ref="A1:CO138"/>
  <sheetViews>
    <sheetView showGridLines="0" zoomScaleNormal="100" workbookViewId="0">
      <pane ySplit="1" topLeftCell="A119" activePane="bottomLeft" state="frozen"/>
      <selection pane="bottomLeft" activeCell="G130" sqref="G130"/>
    </sheetView>
  </sheetViews>
  <sheetFormatPr defaultColWidth="16.28515625" defaultRowHeight="18" customHeight="1"/>
  <cols>
    <col min="1" max="1" width="5.140625" style="391" customWidth="1"/>
    <col min="2" max="2" width="32.28515625" style="338" customWidth="1"/>
    <col min="3" max="3" width="27" style="338" customWidth="1"/>
    <col min="4" max="4" width="25.28515625" style="338" customWidth="1"/>
    <col min="5" max="5" width="22" style="338" customWidth="1"/>
    <col min="6" max="6" width="35.7109375" style="338" customWidth="1"/>
    <col min="7" max="7" width="45.85546875" style="338" customWidth="1"/>
    <col min="8" max="8" width="38.28515625" style="338" bestFit="1" customWidth="1"/>
    <col min="9" max="9" width="26.28515625" style="338" customWidth="1"/>
    <col min="10" max="10" width="28.85546875" style="338" customWidth="1"/>
    <col min="11" max="11" width="21" style="338" bestFit="1" customWidth="1"/>
    <col min="12" max="12" width="21.7109375" style="338" customWidth="1"/>
    <col min="13" max="15" width="18.7109375" style="338" customWidth="1"/>
    <col min="16" max="16" width="17.85546875" style="338" customWidth="1"/>
    <col min="17" max="17" width="17.28515625" style="338" customWidth="1"/>
    <col min="18" max="18" width="19" style="338" customWidth="1"/>
    <col min="19" max="19" width="18.85546875" style="338" customWidth="1"/>
    <col min="20" max="20" width="70.140625" style="338" customWidth="1"/>
    <col min="21" max="21" width="1.28515625" style="338" customWidth="1"/>
    <col min="22" max="22" width="16.28515625" style="338" customWidth="1"/>
    <col min="23" max="16384" width="16.28515625" style="338"/>
  </cols>
  <sheetData>
    <row r="1" spans="1:21" s="222" customFormat="1" ht="32.1" customHeight="1">
      <c r="A1" s="390"/>
      <c r="B1" s="217" t="s">
        <v>1</v>
      </c>
      <c r="C1" s="217" t="s">
        <v>2</v>
      </c>
      <c r="D1" s="217" t="s">
        <v>3</v>
      </c>
      <c r="E1" s="217" t="s">
        <v>4</v>
      </c>
      <c r="F1" s="217" t="s">
        <v>5</v>
      </c>
      <c r="G1" s="217" t="s">
        <v>6</v>
      </c>
      <c r="H1" s="217" t="s">
        <v>7</v>
      </c>
      <c r="I1" s="217" t="s">
        <v>8</v>
      </c>
      <c r="J1" s="217" t="s">
        <v>9</v>
      </c>
      <c r="K1" s="218"/>
      <c r="L1" s="243" t="s">
        <v>10</v>
      </c>
      <c r="M1" s="219" t="s">
        <v>11</v>
      </c>
      <c r="N1" s="220" t="s">
        <v>12</v>
      </c>
      <c r="O1" s="221">
        <v>45017</v>
      </c>
      <c r="P1" s="221">
        <v>45047</v>
      </c>
      <c r="Q1" s="221">
        <v>45078</v>
      </c>
      <c r="R1" s="221">
        <v>45108</v>
      </c>
      <c r="S1" s="221">
        <v>45139</v>
      </c>
      <c r="T1" s="220" t="s">
        <v>13</v>
      </c>
      <c r="U1" s="218"/>
    </row>
    <row r="2" spans="1:21" ht="13.5">
      <c r="A2" s="389"/>
      <c r="B2" s="9"/>
      <c r="C2" s="9"/>
      <c r="D2" s="9"/>
      <c r="E2" s="9"/>
      <c r="F2" s="9"/>
      <c r="G2" s="9"/>
      <c r="H2" s="10"/>
      <c r="I2" s="9"/>
      <c r="J2" s="9"/>
      <c r="K2" s="11"/>
      <c r="L2" s="11"/>
      <c r="M2" s="12"/>
      <c r="N2" s="12"/>
      <c r="O2" s="12"/>
      <c r="P2" s="12"/>
      <c r="Q2" s="12"/>
      <c r="R2" s="12"/>
      <c r="S2" s="12"/>
      <c r="T2" s="13"/>
      <c r="U2" s="11"/>
    </row>
    <row r="3" spans="1:21" s="353" customFormat="1" ht="60" customHeight="1">
      <c r="A3" s="389"/>
      <c r="B3" s="790" t="s">
        <v>563</v>
      </c>
      <c r="C3" s="790"/>
      <c r="D3" s="790"/>
      <c r="E3" s="790"/>
      <c r="F3" s="347" t="s">
        <v>41</v>
      </c>
      <c r="G3" s="347" t="s">
        <v>41</v>
      </c>
      <c r="H3" s="347" t="s">
        <v>41</v>
      </c>
      <c r="I3" s="347" t="s">
        <v>41</v>
      </c>
      <c r="J3" s="348"/>
      <c r="K3" s="349"/>
      <c r="L3" s="350"/>
      <c r="M3" s="351"/>
      <c r="N3" s="351"/>
      <c r="O3" s="351"/>
      <c r="P3" s="351"/>
      <c r="Q3" s="351"/>
      <c r="R3" s="351"/>
      <c r="S3" s="351"/>
      <c r="T3" s="352"/>
      <c r="U3" s="349"/>
    </row>
    <row r="4" spans="1:21" s="1" customFormat="1" ht="35.1" customHeight="1">
      <c r="A4" s="79"/>
      <c r="B4" s="121" t="s">
        <v>14</v>
      </c>
      <c r="C4" s="121" t="s">
        <v>378</v>
      </c>
      <c r="D4" s="121" t="s">
        <v>379</v>
      </c>
      <c r="E4" s="142"/>
      <c r="F4" s="122" t="s">
        <v>380</v>
      </c>
      <c r="G4" s="122" t="s">
        <v>381</v>
      </c>
      <c r="H4" s="122" t="s">
        <v>41</v>
      </c>
      <c r="I4" s="123">
        <f>330+300</f>
        <v>630</v>
      </c>
      <c r="J4" s="121" t="s">
        <v>382</v>
      </c>
      <c r="K4" s="124"/>
      <c r="L4" s="143" t="s">
        <v>383</v>
      </c>
      <c r="M4" s="126"/>
      <c r="N4" s="126"/>
      <c r="O4" s="126"/>
      <c r="P4" s="126"/>
      <c r="Q4" s="126"/>
      <c r="R4" s="126"/>
      <c r="S4" s="126"/>
      <c r="T4" s="127" t="s">
        <v>384</v>
      </c>
      <c r="U4" s="124"/>
    </row>
    <row r="5" spans="1:21" ht="38.25" customHeight="1">
      <c r="A5" s="389"/>
      <c r="B5" s="16" t="s">
        <v>14</v>
      </c>
      <c r="C5" s="16" t="s">
        <v>92</v>
      </c>
      <c r="D5" s="16" t="s">
        <v>16</v>
      </c>
      <c r="E5" s="16" t="s">
        <v>17</v>
      </c>
      <c r="F5" s="17" t="s">
        <v>385</v>
      </c>
      <c r="G5" s="24" t="s">
        <v>386</v>
      </c>
      <c r="H5" s="17" t="s">
        <v>41</v>
      </c>
      <c r="I5" s="18">
        <v>560.13</v>
      </c>
      <c r="J5" s="16" t="s">
        <v>387</v>
      </c>
      <c r="K5" s="22"/>
      <c r="L5" s="93" t="s">
        <v>383</v>
      </c>
      <c r="M5" s="20"/>
      <c r="N5" s="20"/>
      <c r="O5" s="20"/>
      <c r="P5" s="20"/>
      <c r="Q5" s="20"/>
      <c r="R5" s="20"/>
      <c r="S5" s="20"/>
      <c r="T5" s="23" t="s">
        <v>388</v>
      </c>
      <c r="U5" s="22"/>
    </row>
    <row r="6" spans="1:21" ht="36.200000000000003" customHeight="1">
      <c r="A6" s="389"/>
      <c r="B6" s="16" t="s">
        <v>91</v>
      </c>
      <c r="C6" s="16" t="s">
        <v>92</v>
      </c>
      <c r="D6" s="16" t="s">
        <v>16</v>
      </c>
      <c r="E6" s="16" t="s">
        <v>17</v>
      </c>
      <c r="F6" s="17" t="s">
        <v>389</v>
      </c>
      <c r="G6" s="25" t="s">
        <v>390</v>
      </c>
      <c r="H6" s="18">
        <v>30000</v>
      </c>
      <c r="I6" s="18">
        <v>180</v>
      </c>
      <c r="J6" s="16" t="s">
        <v>391</v>
      </c>
      <c r="K6" s="274"/>
      <c r="L6" s="19">
        <v>44830</v>
      </c>
      <c r="M6" s="257"/>
      <c r="N6" s="257"/>
      <c r="O6" s="257"/>
      <c r="P6" s="20"/>
      <c r="Q6" s="257"/>
      <c r="R6" s="257"/>
      <c r="S6" s="257"/>
      <c r="T6" s="23" t="s">
        <v>555</v>
      </c>
      <c r="U6" s="22"/>
    </row>
    <row r="7" spans="1:21" ht="53.25" customHeight="1">
      <c r="A7" s="761"/>
      <c r="B7" s="566" t="s">
        <v>91</v>
      </c>
      <c r="C7" s="566" t="s">
        <v>92</v>
      </c>
      <c r="D7" s="566" t="s">
        <v>75</v>
      </c>
      <c r="E7" s="566" t="s">
        <v>76</v>
      </c>
      <c r="F7" s="700" t="s">
        <v>393</v>
      </c>
      <c r="G7" s="275" t="s">
        <v>576</v>
      </c>
      <c r="H7" s="318">
        <v>150000</v>
      </c>
      <c r="I7" s="564">
        <v>475.5</v>
      </c>
      <c r="J7" s="566" t="s">
        <v>395</v>
      </c>
      <c r="K7" s="757"/>
      <c r="L7" s="605">
        <v>44713</v>
      </c>
      <c r="M7" s="544"/>
      <c r="N7" s="544"/>
      <c r="O7" s="544"/>
      <c r="P7" s="544"/>
      <c r="Q7" s="544"/>
      <c r="R7" s="544"/>
      <c r="S7" s="544"/>
      <c r="T7" s="785" t="s">
        <v>556</v>
      </c>
      <c r="U7" s="22"/>
    </row>
    <row r="8" spans="1:21" ht="23.25" customHeight="1">
      <c r="A8" s="760"/>
      <c r="B8" s="758"/>
      <c r="C8" s="758"/>
      <c r="D8" s="758"/>
      <c r="E8" s="758"/>
      <c r="F8" s="758"/>
      <c r="G8" s="310" t="s">
        <v>96</v>
      </c>
      <c r="H8" s="313">
        <v>100000</v>
      </c>
      <c r="I8" s="758"/>
      <c r="J8" s="758"/>
      <c r="K8" s="758"/>
      <c r="L8" s="771"/>
      <c r="M8" s="752"/>
      <c r="N8" s="752"/>
      <c r="O8" s="752"/>
      <c r="P8" s="752"/>
      <c r="Q8" s="752"/>
      <c r="R8" s="752"/>
      <c r="S8" s="752"/>
      <c r="T8" s="778"/>
      <c r="U8" s="22"/>
    </row>
    <row r="9" spans="1:21" ht="23.25" customHeight="1">
      <c r="A9" s="760"/>
      <c r="B9" s="758"/>
      <c r="C9" s="758"/>
      <c r="D9" s="758"/>
      <c r="E9" s="758"/>
      <c r="F9" s="758"/>
      <c r="G9" s="310" t="s">
        <v>97</v>
      </c>
      <c r="H9" s="313">
        <v>30000</v>
      </c>
      <c r="I9" s="758"/>
      <c r="J9" s="758"/>
      <c r="K9" s="758"/>
      <c r="L9" s="771"/>
      <c r="M9" s="752"/>
      <c r="N9" s="752"/>
      <c r="O9" s="752"/>
      <c r="P9" s="752"/>
      <c r="Q9" s="752"/>
      <c r="R9" s="752"/>
      <c r="S9" s="752"/>
      <c r="T9" s="778"/>
      <c r="U9" s="22"/>
    </row>
    <row r="10" spans="1:21" ht="38.25" customHeight="1">
      <c r="A10" s="760"/>
      <c r="B10" s="758"/>
      <c r="C10" s="758"/>
      <c r="D10" s="758"/>
      <c r="E10" s="758"/>
      <c r="F10" s="758"/>
      <c r="G10" s="310" t="s">
        <v>98</v>
      </c>
      <c r="H10" s="310" t="s">
        <v>99</v>
      </c>
      <c r="I10" s="758"/>
      <c r="J10" s="758"/>
      <c r="K10" s="758"/>
      <c r="L10" s="771"/>
      <c r="M10" s="752"/>
      <c r="N10" s="752"/>
      <c r="O10" s="752"/>
      <c r="P10" s="752"/>
      <c r="Q10" s="752"/>
      <c r="R10" s="752"/>
      <c r="S10" s="752"/>
      <c r="T10" s="778"/>
      <c r="U10" s="22"/>
    </row>
    <row r="11" spans="1:21" ht="23.25" customHeight="1">
      <c r="A11" s="760"/>
      <c r="B11" s="758"/>
      <c r="C11" s="758"/>
      <c r="D11" s="758"/>
      <c r="E11" s="758"/>
      <c r="F11" s="758"/>
      <c r="G11" s="276" t="s">
        <v>100</v>
      </c>
      <c r="H11" s="307">
        <v>3000000</v>
      </c>
      <c r="I11" s="758"/>
      <c r="J11" s="758"/>
      <c r="K11" s="758"/>
      <c r="L11" s="771"/>
      <c r="M11" s="752"/>
      <c r="N11" s="752"/>
      <c r="O11" s="752"/>
      <c r="P11" s="752"/>
      <c r="Q11" s="752"/>
      <c r="R11" s="752"/>
      <c r="S11" s="752"/>
      <c r="T11" s="779"/>
      <c r="U11" s="22"/>
    </row>
    <row r="12" spans="1:21" ht="53.25" customHeight="1">
      <c r="A12" s="761"/>
      <c r="B12" s="566" t="s">
        <v>91</v>
      </c>
      <c r="C12" s="566" t="s">
        <v>92</v>
      </c>
      <c r="D12" s="566" t="s">
        <v>75</v>
      </c>
      <c r="E12" s="566" t="s">
        <v>76</v>
      </c>
      <c r="F12" s="700" t="s">
        <v>397</v>
      </c>
      <c r="G12" s="275" t="s">
        <v>577</v>
      </c>
      <c r="H12" s="318">
        <v>150000</v>
      </c>
      <c r="I12" s="564">
        <v>642</v>
      </c>
      <c r="J12" s="566" t="s">
        <v>399</v>
      </c>
      <c r="K12" s="757"/>
      <c r="L12" s="605">
        <v>44743</v>
      </c>
      <c r="M12" s="544"/>
      <c r="N12" s="544"/>
      <c r="O12" s="544"/>
      <c r="P12" s="544"/>
      <c r="Q12" s="544"/>
      <c r="R12" s="544"/>
      <c r="S12" s="544"/>
      <c r="T12" s="783" t="s">
        <v>400</v>
      </c>
      <c r="U12" s="22"/>
    </row>
    <row r="13" spans="1:21" ht="23.25" customHeight="1">
      <c r="A13" s="760"/>
      <c r="B13" s="758"/>
      <c r="C13" s="758"/>
      <c r="D13" s="758"/>
      <c r="E13" s="758"/>
      <c r="F13" s="758"/>
      <c r="G13" s="310" t="s">
        <v>96</v>
      </c>
      <c r="H13" s="313">
        <v>100000</v>
      </c>
      <c r="I13" s="758"/>
      <c r="J13" s="758"/>
      <c r="K13" s="758"/>
      <c r="L13" s="771"/>
      <c r="M13" s="752"/>
      <c r="N13" s="752"/>
      <c r="O13" s="752"/>
      <c r="P13" s="752"/>
      <c r="Q13" s="752"/>
      <c r="R13" s="752"/>
      <c r="S13" s="752"/>
      <c r="T13" s="784"/>
      <c r="U13" s="22"/>
    </row>
    <row r="14" spans="1:21" ht="23.25" customHeight="1">
      <c r="A14" s="760"/>
      <c r="B14" s="758"/>
      <c r="C14" s="758"/>
      <c r="D14" s="758"/>
      <c r="E14" s="758"/>
      <c r="F14" s="758"/>
      <c r="G14" s="310" t="s">
        <v>97</v>
      </c>
      <c r="H14" s="313">
        <v>30000</v>
      </c>
      <c r="I14" s="758"/>
      <c r="J14" s="758"/>
      <c r="K14" s="758"/>
      <c r="L14" s="771"/>
      <c r="M14" s="752"/>
      <c r="N14" s="752"/>
      <c r="O14" s="752"/>
      <c r="P14" s="752"/>
      <c r="Q14" s="752"/>
      <c r="R14" s="752"/>
      <c r="S14" s="752"/>
      <c r="T14" s="778"/>
      <c r="U14" s="22"/>
    </row>
    <row r="15" spans="1:21" ht="38.25" customHeight="1">
      <c r="A15" s="760"/>
      <c r="B15" s="758"/>
      <c r="C15" s="758"/>
      <c r="D15" s="758"/>
      <c r="E15" s="758"/>
      <c r="F15" s="758"/>
      <c r="G15" s="310" t="s">
        <v>98</v>
      </c>
      <c r="H15" s="310" t="s">
        <v>99</v>
      </c>
      <c r="I15" s="758"/>
      <c r="J15" s="758"/>
      <c r="K15" s="758"/>
      <c r="L15" s="771"/>
      <c r="M15" s="752"/>
      <c r="N15" s="752"/>
      <c r="O15" s="752"/>
      <c r="P15" s="752"/>
      <c r="Q15" s="752"/>
      <c r="R15" s="752"/>
      <c r="S15" s="752"/>
      <c r="T15" s="778"/>
      <c r="U15" s="22"/>
    </row>
    <row r="16" spans="1:21" ht="23.25" customHeight="1">
      <c r="A16" s="760"/>
      <c r="B16" s="758"/>
      <c r="C16" s="758"/>
      <c r="D16" s="758"/>
      <c r="E16" s="758"/>
      <c r="F16" s="758"/>
      <c r="G16" s="276" t="s">
        <v>100</v>
      </c>
      <c r="H16" s="307">
        <v>3000000</v>
      </c>
      <c r="I16" s="758"/>
      <c r="J16" s="758"/>
      <c r="K16" s="758"/>
      <c r="L16" s="771"/>
      <c r="M16" s="752"/>
      <c r="N16" s="752"/>
      <c r="O16" s="752"/>
      <c r="P16" s="752"/>
      <c r="Q16" s="752"/>
      <c r="R16" s="752"/>
      <c r="S16" s="752"/>
      <c r="T16" s="779"/>
      <c r="U16" s="22"/>
    </row>
    <row r="17" spans="1:21" ht="68.25" customHeight="1">
      <c r="A17" s="761"/>
      <c r="B17" s="566" t="s">
        <v>91</v>
      </c>
      <c r="C17" s="566" t="s">
        <v>92</v>
      </c>
      <c r="D17" s="566" t="s">
        <v>75</v>
      </c>
      <c r="E17" s="566" t="s">
        <v>76</v>
      </c>
      <c r="F17" s="700" t="s">
        <v>450</v>
      </c>
      <c r="G17" s="275" t="s">
        <v>578</v>
      </c>
      <c r="H17" s="318">
        <v>190000</v>
      </c>
      <c r="I17" s="564">
        <v>600</v>
      </c>
      <c r="J17" s="566" t="s">
        <v>452</v>
      </c>
      <c r="K17" s="757"/>
      <c r="L17" s="605">
        <v>44897</v>
      </c>
      <c r="M17" s="544"/>
      <c r="N17" s="544"/>
      <c r="O17" s="544"/>
      <c r="P17" s="544"/>
      <c r="Q17" s="544"/>
      <c r="R17" s="544"/>
      <c r="S17" s="548">
        <f>I17</f>
        <v>600</v>
      </c>
      <c r="T17" s="764" t="s">
        <v>453</v>
      </c>
      <c r="U17" s="22"/>
    </row>
    <row r="18" spans="1:21" ht="23.25" customHeight="1">
      <c r="A18" s="760"/>
      <c r="B18" s="758"/>
      <c r="C18" s="758"/>
      <c r="D18" s="758"/>
      <c r="E18" s="758"/>
      <c r="F18" s="758"/>
      <c r="G18" s="310" t="s">
        <v>96</v>
      </c>
      <c r="H18" s="313">
        <v>100000</v>
      </c>
      <c r="I18" s="758"/>
      <c r="J18" s="758"/>
      <c r="K18" s="758"/>
      <c r="L18" s="771"/>
      <c r="M18" s="752"/>
      <c r="N18" s="752"/>
      <c r="O18" s="752"/>
      <c r="P18" s="752"/>
      <c r="Q18" s="752"/>
      <c r="R18" s="752"/>
      <c r="S18" s="752"/>
      <c r="T18" s="753"/>
      <c r="U18" s="22"/>
    </row>
    <row r="19" spans="1:21" ht="23.25" customHeight="1">
      <c r="A19" s="760"/>
      <c r="B19" s="758"/>
      <c r="C19" s="758"/>
      <c r="D19" s="758"/>
      <c r="E19" s="758"/>
      <c r="F19" s="758"/>
      <c r="G19" s="310" t="s">
        <v>97</v>
      </c>
      <c r="H19" s="313">
        <v>50000</v>
      </c>
      <c r="I19" s="758"/>
      <c r="J19" s="758"/>
      <c r="K19" s="758"/>
      <c r="L19" s="771"/>
      <c r="M19" s="752"/>
      <c r="N19" s="752"/>
      <c r="O19" s="752"/>
      <c r="P19" s="752"/>
      <c r="Q19" s="752"/>
      <c r="R19" s="752"/>
      <c r="S19" s="752"/>
      <c r="T19" s="753"/>
      <c r="U19" s="22"/>
    </row>
    <row r="20" spans="1:21" ht="38.25" customHeight="1">
      <c r="A20" s="760"/>
      <c r="B20" s="758"/>
      <c r="C20" s="758"/>
      <c r="D20" s="758"/>
      <c r="E20" s="758"/>
      <c r="F20" s="758"/>
      <c r="G20" s="310" t="s">
        <v>98</v>
      </c>
      <c r="H20" s="310" t="s">
        <v>99</v>
      </c>
      <c r="I20" s="758"/>
      <c r="J20" s="758"/>
      <c r="K20" s="758"/>
      <c r="L20" s="771"/>
      <c r="M20" s="752"/>
      <c r="N20" s="752"/>
      <c r="O20" s="752"/>
      <c r="P20" s="752"/>
      <c r="Q20" s="752"/>
      <c r="R20" s="752"/>
      <c r="S20" s="752"/>
      <c r="T20" s="753"/>
      <c r="U20" s="22"/>
    </row>
    <row r="21" spans="1:21" ht="23.25" customHeight="1">
      <c r="A21" s="760"/>
      <c r="B21" s="758"/>
      <c r="C21" s="758"/>
      <c r="D21" s="758"/>
      <c r="E21" s="758"/>
      <c r="F21" s="758"/>
      <c r="G21" s="276" t="s">
        <v>100</v>
      </c>
      <c r="H21" s="307">
        <v>3000000</v>
      </c>
      <c r="I21" s="758"/>
      <c r="J21" s="758"/>
      <c r="K21" s="758"/>
      <c r="L21" s="771"/>
      <c r="M21" s="752"/>
      <c r="N21" s="752"/>
      <c r="O21" s="752"/>
      <c r="P21" s="752"/>
      <c r="Q21" s="752"/>
      <c r="R21" s="752"/>
      <c r="S21" s="752"/>
      <c r="T21" s="753"/>
      <c r="U21" s="22"/>
    </row>
    <row r="22" spans="1:21" ht="68.25" customHeight="1">
      <c r="A22" s="759"/>
      <c r="B22" s="571" t="s">
        <v>42</v>
      </c>
      <c r="C22" s="571" t="s">
        <v>92</v>
      </c>
      <c r="D22" s="571" t="s">
        <v>16</v>
      </c>
      <c r="E22" s="571" t="s">
        <v>17</v>
      </c>
      <c r="F22" s="563" t="s">
        <v>133</v>
      </c>
      <c r="G22" s="324" t="s">
        <v>579</v>
      </c>
      <c r="H22" s="253">
        <v>10000</v>
      </c>
      <c r="I22" s="645">
        <v>400</v>
      </c>
      <c r="J22" s="571" t="s">
        <v>481</v>
      </c>
      <c r="K22" s="757"/>
      <c r="L22" s="687">
        <v>45085</v>
      </c>
      <c r="M22" s="544"/>
      <c r="N22" s="544"/>
      <c r="O22" s="544"/>
      <c r="P22" s="544"/>
      <c r="Q22" s="548">
        <f>I22</f>
        <v>400</v>
      </c>
      <c r="R22" s="544"/>
      <c r="S22" s="544"/>
      <c r="T22" s="546"/>
      <c r="U22" s="22"/>
    </row>
    <row r="23" spans="1:21" ht="23.25" customHeight="1">
      <c r="A23" s="760"/>
      <c r="B23" s="740"/>
      <c r="C23" s="740"/>
      <c r="D23" s="740"/>
      <c r="E23" s="740"/>
      <c r="F23" s="740"/>
      <c r="G23" s="308" t="s">
        <v>48</v>
      </c>
      <c r="H23" s="309">
        <v>30500</v>
      </c>
      <c r="I23" s="740"/>
      <c r="J23" s="740"/>
      <c r="K23" s="758"/>
      <c r="L23" s="688"/>
      <c r="M23" s="752"/>
      <c r="N23" s="752"/>
      <c r="O23" s="752"/>
      <c r="P23" s="752"/>
      <c r="Q23" s="752"/>
      <c r="R23" s="752"/>
      <c r="S23" s="752"/>
      <c r="T23" s="753"/>
      <c r="U23" s="22"/>
    </row>
    <row r="24" spans="1:21" ht="23.25" customHeight="1">
      <c r="A24" s="760"/>
      <c r="B24" s="740"/>
      <c r="C24" s="740"/>
      <c r="D24" s="740"/>
      <c r="E24" s="740"/>
      <c r="F24" s="740"/>
      <c r="G24" s="308" t="s">
        <v>136</v>
      </c>
      <c r="H24" s="309">
        <v>300000</v>
      </c>
      <c r="I24" s="740"/>
      <c r="J24" s="740"/>
      <c r="K24" s="758"/>
      <c r="L24" s="688"/>
      <c r="M24" s="752"/>
      <c r="N24" s="752"/>
      <c r="O24" s="752"/>
      <c r="P24" s="752"/>
      <c r="Q24" s="752"/>
      <c r="R24" s="752"/>
      <c r="S24" s="752"/>
      <c r="T24" s="753"/>
      <c r="U24" s="22"/>
    </row>
    <row r="25" spans="1:21" ht="23.25" customHeight="1">
      <c r="A25" s="760"/>
      <c r="B25" s="740"/>
      <c r="C25" s="740"/>
      <c r="D25" s="740"/>
      <c r="E25" s="740"/>
      <c r="F25" s="740"/>
      <c r="G25" s="308" t="s">
        <v>137</v>
      </c>
      <c r="H25" s="309">
        <v>30500</v>
      </c>
      <c r="I25" s="740"/>
      <c r="J25" s="740"/>
      <c r="K25" s="758"/>
      <c r="L25" s="688"/>
      <c r="M25" s="752"/>
      <c r="N25" s="752"/>
      <c r="O25" s="752"/>
      <c r="P25" s="752"/>
      <c r="Q25" s="752"/>
      <c r="R25" s="752"/>
      <c r="S25" s="752"/>
      <c r="T25" s="753"/>
      <c r="U25" s="22"/>
    </row>
    <row r="26" spans="1:21" ht="23.25" customHeight="1">
      <c r="A26" s="760"/>
      <c r="B26" s="740"/>
      <c r="C26" s="740"/>
      <c r="D26" s="740"/>
      <c r="E26" s="740"/>
      <c r="F26" s="740"/>
      <c r="G26" s="277" t="s">
        <v>138</v>
      </c>
      <c r="H26" s="312">
        <v>8000</v>
      </c>
      <c r="I26" s="740"/>
      <c r="J26" s="740"/>
      <c r="K26" s="758"/>
      <c r="L26" s="688"/>
      <c r="M26" s="752"/>
      <c r="N26" s="752"/>
      <c r="O26" s="752"/>
      <c r="P26" s="752"/>
      <c r="Q26" s="752"/>
      <c r="R26" s="752"/>
      <c r="S26" s="752"/>
      <c r="T26" s="753"/>
      <c r="U26" s="22"/>
    </row>
    <row r="27" spans="1:21" ht="68.25" customHeight="1">
      <c r="A27" s="759"/>
      <c r="B27" s="571" t="s">
        <v>42</v>
      </c>
      <c r="C27" s="571" t="s">
        <v>92</v>
      </c>
      <c r="D27" s="571" t="s">
        <v>16</v>
      </c>
      <c r="E27" s="571" t="s">
        <v>17</v>
      </c>
      <c r="F27" s="563" t="s">
        <v>139</v>
      </c>
      <c r="G27" s="324" t="s">
        <v>580</v>
      </c>
      <c r="H27" s="253">
        <v>10000</v>
      </c>
      <c r="I27" s="645">
        <v>400</v>
      </c>
      <c r="J27" s="571" t="s">
        <v>481</v>
      </c>
      <c r="K27" s="757"/>
      <c r="L27" s="687">
        <v>45085</v>
      </c>
      <c r="M27" s="544"/>
      <c r="N27" s="763"/>
      <c r="O27" s="544"/>
      <c r="P27" s="544"/>
      <c r="Q27" s="548">
        <f>I27</f>
        <v>400</v>
      </c>
      <c r="R27" s="544"/>
      <c r="S27" s="544"/>
      <c r="T27" s="546"/>
      <c r="U27" s="22"/>
    </row>
    <row r="28" spans="1:21" ht="23.25" customHeight="1">
      <c r="A28" s="760"/>
      <c r="B28" s="740"/>
      <c r="C28" s="740"/>
      <c r="D28" s="740"/>
      <c r="E28" s="740"/>
      <c r="F28" s="740"/>
      <c r="G28" s="308" t="s">
        <v>48</v>
      </c>
      <c r="H28" s="309">
        <v>30500</v>
      </c>
      <c r="I28" s="740"/>
      <c r="J28" s="740"/>
      <c r="K28" s="758"/>
      <c r="L28" s="688"/>
      <c r="M28" s="752"/>
      <c r="N28" s="752"/>
      <c r="O28" s="752"/>
      <c r="P28" s="752"/>
      <c r="Q28" s="752"/>
      <c r="R28" s="752"/>
      <c r="S28" s="752"/>
      <c r="T28" s="753"/>
      <c r="U28" s="22"/>
    </row>
    <row r="29" spans="1:21" ht="23.25" customHeight="1">
      <c r="A29" s="760"/>
      <c r="B29" s="740"/>
      <c r="C29" s="740"/>
      <c r="D29" s="740"/>
      <c r="E29" s="740"/>
      <c r="F29" s="740"/>
      <c r="G29" s="308" t="s">
        <v>136</v>
      </c>
      <c r="H29" s="309">
        <v>300000</v>
      </c>
      <c r="I29" s="740"/>
      <c r="J29" s="740"/>
      <c r="K29" s="758"/>
      <c r="L29" s="688"/>
      <c r="M29" s="752"/>
      <c r="N29" s="752"/>
      <c r="O29" s="752"/>
      <c r="P29" s="752"/>
      <c r="Q29" s="752"/>
      <c r="R29" s="752"/>
      <c r="S29" s="752"/>
      <c r="T29" s="753"/>
      <c r="U29" s="22"/>
    </row>
    <row r="30" spans="1:21" ht="23.25" customHeight="1">
      <c r="A30" s="760"/>
      <c r="B30" s="740"/>
      <c r="C30" s="740"/>
      <c r="D30" s="740"/>
      <c r="E30" s="740"/>
      <c r="F30" s="740"/>
      <c r="G30" s="308" t="s">
        <v>137</v>
      </c>
      <c r="H30" s="309">
        <v>30500</v>
      </c>
      <c r="I30" s="740"/>
      <c r="J30" s="740"/>
      <c r="K30" s="758"/>
      <c r="L30" s="688"/>
      <c r="M30" s="752"/>
      <c r="N30" s="752"/>
      <c r="O30" s="752"/>
      <c r="P30" s="752"/>
      <c r="Q30" s="752"/>
      <c r="R30" s="752"/>
      <c r="S30" s="752"/>
      <c r="T30" s="753"/>
      <c r="U30" s="22"/>
    </row>
    <row r="31" spans="1:21" ht="23.25" customHeight="1">
      <c r="A31" s="760"/>
      <c r="B31" s="740"/>
      <c r="C31" s="740"/>
      <c r="D31" s="740"/>
      <c r="E31" s="740"/>
      <c r="F31" s="740"/>
      <c r="G31" s="277" t="s">
        <v>138</v>
      </c>
      <c r="H31" s="312">
        <v>8000</v>
      </c>
      <c r="I31" s="740"/>
      <c r="J31" s="740"/>
      <c r="K31" s="758"/>
      <c r="L31" s="688"/>
      <c r="M31" s="752"/>
      <c r="N31" s="752"/>
      <c r="O31" s="752"/>
      <c r="P31" s="752"/>
      <c r="Q31" s="752"/>
      <c r="R31" s="752"/>
      <c r="S31" s="752"/>
      <c r="T31" s="753"/>
      <c r="U31" s="22"/>
    </row>
    <row r="32" spans="1:21" ht="68.25" customHeight="1">
      <c r="A32" s="759"/>
      <c r="B32" s="571" t="s">
        <v>42</v>
      </c>
      <c r="C32" s="571" t="s">
        <v>92</v>
      </c>
      <c r="D32" s="571" t="s">
        <v>16</v>
      </c>
      <c r="E32" s="571" t="s">
        <v>17</v>
      </c>
      <c r="F32" s="563" t="s">
        <v>141</v>
      </c>
      <c r="G32" s="324" t="s">
        <v>581</v>
      </c>
      <c r="H32" s="253">
        <v>10000</v>
      </c>
      <c r="I32" s="645">
        <v>400</v>
      </c>
      <c r="J32" s="571" t="s">
        <v>481</v>
      </c>
      <c r="K32" s="757"/>
      <c r="L32" s="687">
        <v>45085</v>
      </c>
      <c r="M32" s="544"/>
      <c r="N32" s="544"/>
      <c r="O32" s="544"/>
      <c r="P32" s="544"/>
      <c r="Q32" s="548">
        <f>I32</f>
        <v>400</v>
      </c>
      <c r="R32" s="544"/>
      <c r="S32" s="544"/>
      <c r="T32" s="546"/>
      <c r="U32" s="22"/>
    </row>
    <row r="33" spans="1:21" ht="23.25" customHeight="1">
      <c r="A33" s="760"/>
      <c r="B33" s="740"/>
      <c r="C33" s="740"/>
      <c r="D33" s="740"/>
      <c r="E33" s="740"/>
      <c r="F33" s="740"/>
      <c r="G33" s="308" t="s">
        <v>48</v>
      </c>
      <c r="H33" s="309">
        <v>30500</v>
      </c>
      <c r="I33" s="740"/>
      <c r="J33" s="740"/>
      <c r="K33" s="758"/>
      <c r="L33" s="688"/>
      <c r="M33" s="752"/>
      <c r="N33" s="752"/>
      <c r="O33" s="752"/>
      <c r="P33" s="752"/>
      <c r="Q33" s="752"/>
      <c r="R33" s="752"/>
      <c r="S33" s="752"/>
      <c r="T33" s="753"/>
      <c r="U33" s="22"/>
    </row>
    <row r="34" spans="1:21" ht="23.25" customHeight="1">
      <c r="A34" s="760"/>
      <c r="B34" s="740"/>
      <c r="C34" s="740"/>
      <c r="D34" s="740"/>
      <c r="E34" s="740"/>
      <c r="F34" s="740"/>
      <c r="G34" s="308" t="s">
        <v>136</v>
      </c>
      <c r="H34" s="309">
        <v>300000</v>
      </c>
      <c r="I34" s="740"/>
      <c r="J34" s="740"/>
      <c r="K34" s="758"/>
      <c r="L34" s="688"/>
      <c r="M34" s="752"/>
      <c r="N34" s="752"/>
      <c r="O34" s="752"/>
      <c r="P34" s="752"/>
      <c r="Q34" s="752"/>
      <c r="R34" s="752"/>
      <c r="S34" s="752"/>
      <c r="T34" s="753"/>
      <c r="U34" s="22"/>
    </row>
    <row r="35" spans="1:21" ht="23.25" customHeight="1">
      <c r="A35" s="760"/>
      <c r="B35" s="740"/>
      <c r="C35" s="740"/>
      <c r="D35" s="740"/>
      <c r="E35" s="740"/>
      <c r="F35" s="740"/>
      <c r="G35" s="308" t="s">
        <v>137</v>
      </c>
      <c r="H35" s="309">
        <v>30500</v>
      </c>
      <c r="I35" s="740"/>
      <c r="J35" s="740"/>
      <c r="K35" s="758"/>
      <c r="L35" s="688"/>
      <c r="M35" s="752"/>
      <c r="N35" s="752"/>
      <c r="O35" s="752"/>
      <c r="P35" s="752"/>
      <c r="Q35" s="752"/>
      <c r="R35" s="752"/>
      <c r="S35" s="752"/>
      <c r="T35" s="753"/>
      <c r="U35" s="22"/>
    </row>
    <row r="36" spans="1:21" ht="23.25" customHeight="1">
      <c r="A36" s="760"/>
      <c r="B36" s="740"/>
      <c r="C36" s="740"/>
      <c r="D36" s="740"/>
      <c r="E36" s="740"/>
      <c r="F36" s="740"/>
      <c r="G36" s="277" t="s">
        <v>138</v>
      </c>
      <c r="H36" s="312">
        <v>8000</v>
      </c>
      <c r="I36" s="740"/>
      <c r="J36" s="740"/>
      <c r="K36" s="758"/>
      <c r="L36" s="688"/>
      <c r="M36" s="752"/>
      <c r="N36" s="752"/>
      <c r="O36" s="752"/>
      <c r="P36" s="752"/>
      <c r="Q36" s="752"/>
      <c r="R36" s="752"/>
      <c r="S36" s="752"/>
      <c r="T36" s="753"/>
      <c r="U36" s="22"/>
    </row>
    <row r="37" spans="1:21" ht="68.25" customHeight="1">
      <c r="A37" s="759"/>
      <c r="B37" s="571" t="s">
        <v>42</v>
      </c>
      <c r="C37" s="571" t="s">
        <v>92</v>
      </c>
      <c r="D37" s="571" t="s">
        <v>16</v>
      </c>
      <c r="E37" s="571" t="s">
        <v>17</v>
      </c>
      <c r="F37" s="563" t="s">
        <v>143</v>
      </c>
      <c r="G37" s="324" t="s">
        <v>582</v>
      </c>
      <c r="H37" s="253">
        <v>10000</v>
      </c>
      <c r="I37" s="645">
        <v>400</v>
      </c>
      <c r="J37" s="571" t="s">
        <v>481</v>
      </c>
      <c r="K37" s="757"/>
      <c r="L37" s="687">
        <v>45085</v>
      </c>
      <c r="M37" s="544"/>
      <c r="N37" s="544"/>
      <c r="O37" s="544"/>
      <c r="P37" s="544"/>
      <c r="Q37" s="548">
        <f>I37</f>
        <v>400</v>
      </c>
      <c r="R37" s="544"/>
      <c r="S37" s="544"/>
      <c r="T37" s="546"/>
      <c r="U37" s="22"/>
    </row>
    <row r="38" spans="1:21" ht="23.25" customHeight="1">
      <c r="A38" s="760"/>
      <c r="B38" s="740"/>
      <c r="C38" s="740"/>
      <c r="D38" s="740"/>
      <c r="E38" s="740"/>
      <c r="F38" s="740"/>
      <c r="G38" s="308" t="s">
        <v>48</v>
      </c>
      <c r="H38" s="309">
        <v>30500</v>
      </c>
      <c r="I38" s="740"/>
      <c r="J38" s="740"/>
      <c r="K38" s="758"/>
      <c r="L38" s="688"/>
      <c r="M38" s="752"/>
      <c r="N38" s="752"/>
      <c r="O38" s="752"/>
      <c r="P38" s="752"/>
      <c r="Q38" s="752"/>
      <c r="R38" s="752"/>
      <c r="S38" s="752"/>
      <c r="T38" s="753"/>
      <c r="U38" s="22"/>
    </row>
    <row r="39" spans="1:21" ht="23.25" customHeight="1">
      <c r="A39" s="760"/>
      <c r="B39" s="740"/>
      <c r="C39" s="740"/>
      <c r="D39" s="740"/>
      <c r="E39" s="740"/>
      <c r="F39" s="740"/>
      <c r="G39" s="308" t="s">
        <v>136</v>
      </c>
      <c r="H39" s="309">
        <v>300000</v>
      </c>
      <c r="I39" s="740"/>
      <c r="J39" s="740"/>
      <c r="K39" s="758"/>
      <c r="L39" s="688"/>
      <c r="M39" s="752"/>
      <c r="N39" s="752"/>
      <c r="O39" s="752"/>
      <c r="P39" s="752"/>
      <c r="Q39" s="752"/>
      <c r="R39" s="752"/>
      <c r="S39" s="752"/>
      <c r="T39" s="753"/>
      <c r="U39" s="22"/>
    </row>
    <row r="40" spans="1:21" ht="23.25" customHeight="1">
      <c r="A40" s="760"/>
      <c r="B40" s="740"/>
      <c r="C40" s="740"/>
      <c r="D40" s="740"/>
      <c r="E40" s="740"/>
      <c r="F40" s="740"/>
      <c r="G40" s="308" t="s">
        <v>137</v>
      </c>
      <c r="H40" s="309">
        <v>30500</v>
      </c>
      <c r="I40" s="740"/>
      <c r="J40" s="740"/>
      <c r="K40" s="758"/>
      <c r="L40" s="688"/>
      <c r="M40" s="752"/>
      <c r="N40" s="752"/>
      <c r="O40" s="752"/>
      <c r="P40" s="752"/>
      <c r="Q40" s="752"/>
      <c r="R40" s="752"/>
      <c r="S40" s="752"/>
      <c r="T40" s="753"/>
      <c r="U40" s="22"/>
    </row>
    <row r="41" spans="1:21" ht="23.25" customHeight="1">
      <c r="A41" s="760"/>
      <c r="B41" s="740"/>
      <c r="C41" s="740"/>
      <c r="D41" s="740"/>
      <c r="E41" s="740"/>
      <c r="F41" s="740"/>
      <c r="G41" s="277" t="s">
        <v>138</v>
      </c>
      <c r="H41" s="312">
        <v>8000</v>
      </c>
      <c r="I41" s="740"/>
      <c r="J41" s="740"/>
      <c r="K41" s="758"/>
      <c r="L41" s="688"/>
      <c r="M41" s="752"/>
      <c r="N41" s="752"/>
      <c r="O41" s="752"/>
      <c r="P41" s="752"/>
      <c r="Q41" s="752"/>
      <c r="R41" s="752"/>
      <c r="S41" s="752"/>
      <c r="T41" s="753"/>
      <c r="U41" s="22"/>
    </row>
    <row r="42" spans="1:21" ht="68.25" customHeight="1">
      <c r="A42" s="759"/>
      <c r="B42" s="571" t="s">
        <v>42</v>
      </c>
      <c r="C42" s="571" t="s">
        <v>92</v>
      </c>
      <c r="D42" s="571" t="s">
        <v>16</v>
      </c>
      <c r="E42" s="571" t="s">
        <v>17</v>
      </c>
      <c r="F42" s="563" t="s">
        <v>145</v>
      </c>
      <c r="G42" s="324" t="s">
        <v>583</v>
      </c>
      <c r="H42" s="253">
        <v>10000</v>
      </c>
      <c r="I42" s="645">
        <v>400</v>
      </c>
      <c r="J42" s="571" t="s">
        <v>481</v>
      </c>
      <c r="K42" s="757"/>
      <c r="L42" s="687">
        <v>45085</v>
      </c>
      <c r="M42" s="544"/>
      <c r="N42" s="544"/>
      <c r="O42" s="544"/>
      <c r="P42" s="544"/>
      <c r="Q42" s="548">
        <f>I42</f>
        <v>400</v>
      </c>
      <c r="R42" s="544"/>
      <c r="S42" s="544"/>
      <c r="T42" s="546"/>
      <c r="U42" s="22"/>
    </row>
    <row r="43" spans="1:21" ht="23.25" customHeight="1">
      <c r="A43" s="760"/>
      <c r="B43" s="740"/>
      <c r="C43" s="740"/>
      <c r="D43" s="740"/>
      <c r="E43" s="740"/>
      <c r="F43" s="740"/>
      <c r="G43" s="308" t="s">
        <v>48</v>
      </c>
      <c r="H43" s="309">
        <v>30500</v>
      </c>
      <c r="I43" s="740"/>
      <c r="J43" s="740"/>
      <c r="K43" s="758"/>
      <c r="L43" s="688"/>
      <c r="M43" s="752"/>
      <c r="N43" s="752"/>
      <c r="O43" s="752"/>
      <c r="P43" s="752"/>
      <c r="Q43" s="752"/>
      <c r="R43" s="752"/>
      <c r="S43" s="752"/>
      <c r="T43" s="753"/>
      <c r="U43" s="22"/>
    </row>
    <row r="44" spans="1:21" ht="23.25" customHeight="1">
      <c r="A44" s="760"/>
      <c r="B44" s="740"/>
      <c r="C44" s="740"/>
      <c r="D44" s="740"/>
      <c r="E44" s="740"/>
      <c r="F44" s="740"/>
      <c r="G44" s="308" t="s">
        <v>136</v>
      </c>
      <c r="H44" s="309">
        <v>300000</v>
      </c>
      <c r="I44" s="740"/>
      <c r="J44" s="740"/>
      <c r="K44" s="758"/>
      <c r="L44" s="688"/>
      <c r="M44" s="752"/>
      <c r="N44" s="752"/>
      <c r="O44" s="752"/>
      <c r="P44" s="752"/>
      <c r="Q44" s="752"/>
      <c r="R44" s="752"/>
      <c r="S44" s="752"/>
      <c r="T44" s="753"/>
      <c r="U44" s="22"/>
    </row>
    <row r="45" spans="1:21" ht="23.25" customHeight="1">
      <c r="A45" s="760"/>
      <c r="B45" s="740"/>
      <c r="C45" s="740"/>
      <c r="D45" s="740"/>
      <c r="E45" s="740"/>
      <c r="F45" s="740"/>
      <c r="G45" s="308" t="s">
        <v>137</v>
      </c>
      <c r="H45" s="309">
        <v>30500</v>
      </c>
      <c r="I45" s="740"/>
      <c r="J45" s="740"/>
      <c r="K45" s="758"/>
      <c r="L45" s="688"/>
      <c r="M45" s="752"/>
      <c r="N45" s="752"/>
      <c r="O45" s="752"/>
      <c r="P45" s="752"/>
      <c r="Q45" s="752"/>
      <c r="R45" s="752"/>
      <c r="S45" s="752"/>
      <c r="T45" s="753"/>
      <c r="U45" s="22"/>
    </row>
    <row r="46" spans="1:21" ht="23.25" customHeight="1">
      <c r="A46" s="760"/>
      <c r="B46" s="740"/>
      <c r="C46" s="740"/>
      <c r="D46" s="740"/>
      <c r="E46" s="740"/>
      <c r="F46" s="740"/>
      <c r="G46" s="277" t="s">
        <v>138</v>
      </c>
      <c r="H46" s="312">
        <v>8000</v>
      </c>
      <c r="I46" s="740"/>
      <c r="J46" s="740"/>
      <c r="K46" s="758"/>
      <c r="L46" s="688"/>
      <c r="M46" s="752"/>
      <c r="N46" s="752"/>
      <c r="O46" s="752"/>
      <c r="P46" s="752"/>
      <c r="Q46" s="752"/>
      <c r="R46" s="752"/>
      <c r="S46" s="752"/>
      <c r="T46" s="753"/>
      <c r="U46" s="22"/>
    </row>
    <row r="47" spans="1:21" ht="68.25" customHeight="1">
      <c r="A47" s="759"/>
      <c r="B47" s="571" t="s">
        <v>42</v>
      </c>
      <c r="C47" s="571" t="s">
        <v>92</v>
      </c>
      <c r="D47" s="571" t="s">
        <v>16</v>
      </c>
      <c r="E47" s="571" t="s">
        <v>17</v>
      </c>
      <c r="F47" s="563" t="s">
        <v>147</v>
      </c>
      <c r="G47" s="324" t="s">
        <v>584</v>
      </c>
      <c r="H47" s="253">
        <v>10000</v>
      </c>
      <c r="I47" s="645">
        <v>400</v>
      </c>
      <c r="J47" s="571" t="s">
        <v>481</v>
      </c>
      <c r="K47" s="757"/>
      <c r="L47" s="567">
        <v>45085</v>
      </c>
      <c r="M47" s="544"/>
      <c r="N47" s="544"/>
      <c r="O47" s="544"/>
      <c r="P47" s="544"/>
      <c r="Q47" s="548">
        <f>I47</f>
        <v>400</v>
      </c>
      <c r="R47" s="544"/>
      <c r="S47" s="544"/>
      <c r="T47" s="546"/>
      <c r="U47" s="22"/>
    </row>
    <row r="48" spans="1:21" ht="23.25" customHeight="1">
      <c r="A48" s="760"/>
      <c r="B48" s="740"/>
      <c r="C48" s="740"/>
      <c r="D48" s="740"/>
      <c r="E48" s="740"/>
      <c r="F48" s="740"/>
      <c r="G48" s="308" t="s">
        <v>48</v>
      </c>
      <c r="H48" s="309">
        <v>30500</v>
      </c>
      <c r="I48" s="740"/>
      <c r="J48" s="740"/>
      <c r="K48" s="758"/>
      <c r="L48" s="568"/>
      <c r="M48" s="752"/>
      <c r="N48" s="752"/>
      <c r="O48" s="752"/>
      <c r="P48" s="752"/>
      <c r="Q48" s="752"/>
      <c r="R48" s="752"/>
      <c r="S48" s="752"/>
      <c r="T48" s="753"/>
      <c r="U48" s="22"/>
    </row>
    <row r="49" spans="1:22" ht="23.25" customHeight="1">
      <c r="A49" s="760"/>
      <c r="B49" s="740"/>
      <c r="C49" s="740"/>
      <c r="D49" s="740"/>
      <c r="E49" s="740"/>
      <c r="F49" s="740"/>
      <c r="G49" s="308" t="s">
        <v>136</v>
      </c>
      <c r="H49" s="309">
        <v>300000</v>
      </c>
      <c r="I49" s="740"/>
      <c r="J49" s="740"/>
      <c r="K49" s="758"/>
      <c r="L49" s="568"/>
      <c r="M49" s="752"/>
      <c r="N49" s="752"/>
      <c r="O49" s="752"/>
      <c r="P49" s="752"/>
      <c r="Q49" s="752"/>
      <c r="R49" s="752"/>
      <c r="S49" s="752"/>
      <c r="T49" s="753"/>
      <c r="U49" s="22"/>
    </row>
    <row r="50" spans="1:22" ht="23.25" customHeight="1">
      <c r="A50" s="760"/>
      <c r="B50" s="740"/>
      <c r="C50" s="740"/>
      <c r="D50" s="740"/>
      <c r="E50" s="740"/>
      <c r="F50" s="740"/>
      <c r="G50" s="308" t="s">
        <v>137</v>
      </c>
      <c r="H50" s="309">
        <v>30500</v>
      </c>
      <c r="I50" s="740"/>
      <c r="J50" s="740"/>
      <c r="K50" s="758"/>
      <c r="L50" s="568"/>
      <c r="M50" s="752"/>
      <c r="N50" s="752"/>
      <c r="O50" s="752"/>
      <c r="P50" s="752"/>
      <c r="Q50" s="752"/>
      <c r="R50" s="752"/>
      <c r="S50" s="752"/>
      <c r="T50" s="753"/>
      <c r="U50" s="22"/>
    </row>
    <row r="51" spans="1:22" ht="23.25" customHeight="1">
      <c r="A51" s="760"/>
      <c r="B51" s="740"/>
      <c r="C51" s="740"/>
      <c r="D51" s="740"/>
      <c r="E51" s="740"/>
      <c r="F51" s="740"/>
      <c r="G51" s="277" t="s">
        <v>138</v>
      </c>
      <c r="H51" s="312">
        <v>8000</v>
      </c>
      <c r="I51" s="740"/>
      <c r="J51" s="740"/>
      <c r="K51" s="758"/>
      <c r="L51" s="568"/>
      <c r="M51" s="752"/>
      <c r="N51" s="752"/>
      <c r="O51" s="752"/>
      <c r="P51" s="752"/>
      <c r="Q51" s="752"/>
      <c r="R51" s="752"/>
      <c r="S51" s="752"/>
      <c r="T51" s="753"/>
      <c r="U51" s="22"/>
    </row>
    <row r="52" spans="1:22" s="242" customFormat="1" ht="53.25" customHeight="1">
      <c r="A52" s="759"/>
      <c r="B52" s="571" t="s">
        <v>42</v>
      </c>
      <c r="C52" s="571" t="s">
        <v>92</v>
      </c>
      <c r="D52" s="571" t="s">
        <v>16</v>
      </c>
      <c r="E52" s="571" t="s">
        <v>17</v>
      </c>
      <c r="F52" s="571" t="s">
        <v>477</v>
      </c>
      <c r="G52" s="324" t="s">
        <v>585</v>
      </c>
      <c r="H52" s="253">
        <v>10000</v>
      </c>
      <c r="I52" s="780">
        <v>454.73</v>
      </c>
      <c r="J52" s="571" t="s">
        <v>493</v>
      </c>
      <c r="K52" s="782"/>
      <c r="L52" s="567" t="s">
        <v>480</v>
      </c>
      <c r="M52" s="552"/>
      <c r="N52" s="552"/>
      <c r="O52" s="552"/>
      <c r="P52" s="552"/>
      <c r="Q52" s="549">
        <f>I52</f>
        <v>454.73</v>
      </c>
      <c r="R52" s="552"/>
      <c r="S52" s="552"/>
      <c r="T52" s="754" t="s">
        <v>496</v>
      </c>
      <c r="U52" s="241"/>
    </row>
    <row r="53" spans="1:22" s="242" customFormat="1" ht="98.25" customHeight="1">
      <c r="A53" s="760"/>
      <c r="B53" s="740"/>
      <c r="C53" s="740"/>
      <c r="D53" s="740"/>
      <c r="E53" s="740"/>
      <c r="F53" s="740"/>
      <c r="G53" s="308" t="s">
        <v>53</v>
      </c>
      <c r="H53" s="311" t="s">
        <v>472</v>
      </c>
      <c r="I53" s="781"/>
      <c r="J53" s="740"/>
      <c r="K53" s="740"/>
      <c r="L53" s="568"/>
      <c r="M53" s="756"/>
      <c r="N53" s="756"/>
      <c r="O53" s="756"/>
      <c r="P53" s="756"/>
      <c r="Q53" s="756"/>
      <c r="R53" s="756"/>
      <c r="S53" s="756"/>
      <c r="T53" s="755"/>
      <c r="U53" s="241"/>
    </row>
    <row r="54" spans="1:22" ht="53.25" customHeight="1">
      <c r="A54" s="388"/>
      <c r="B54" s="16" t="s">
        <v>42</v>
      </c>
      <c r="C54" s="16" t="s">
        <v>92</v>
      </c>
      <c r="D54" s="16" t="s">
        <v>66</v>
      </c>
      <c r="E54" s="16" t="s">
        <v>67</v>
      </c>
      <c r="F54" s="199" t="s">
        <v>130</v>
      </c>
      <c r="G54" s="393" t="s">
        <v>586</v>
      </c>
      <c r="H54" s="394">
        <v>10000</v>
      </c>
      <c r="I54" s="18">
        <v>508.5</v>
      </c>
      <c r="J54" s="16" t="s">
        <v>495</v>
      </c>
      <c r="K54" s="22"/>
      <c r="L54" s="196">
        <v>45108</v>
      </c>
      <c r="M54" s="20"/>
      <c r="N54" s="20"/>
      <c r="O54" s="20"/>
      <c r="P54" s="20"/>
      <c r="Q54" s="20"/>
      <c r="R54" s="20">
        <f>I54</f>
        <v>508.5</v>
      </c>
      <c r="S54" s="20"/>
      <c r="T54" s="21" t="s">
        <v>496</v>
      </c>
      <c r="U54" s="22"/>
    </row>
    <row r="55" spans="1:22" ht="68.25" customHeight="1">
      <c r="A55" s="388"/>
      <c r="B55" s="16" t="s">
        <v>91</v>
      </c>
      <c r="C55" s="202" t="s">
        <v>92</v>
      </c>
      <c r="D55" s="202" t="s">
        <v>75</v>
      </c>
      <c r="E55" s="202" t="s">
        <v>76</v>
      </c>
      <c r="F55" s="199" t="s">
        <v>101</v>
      </c>
      <c r="G55" s="308" t="s">
        <v>102</v>
      </c>
      <c r="H55" s="309">
        <v>250000</v>
      </c>
      <c r="I55" s="18">
        <v>686</v>
      </c>
      <c r="J55" s="16" t="s">
        <v>557</v>
      </c>
      <c r="K55" s="274"/>
      <c r="L55" s="196" t="s">
        <v>526</v>
      </c>
      <c r="M55" s="257"/>
      <c r="N55" s="257"/>
      <c r="O55" s="257"/>
      <c r="P55" s="20">
        <v>1092</v>
      </c>
      <c r="Q55" s="257"/>
      <c r="R55" s="20">
        <v>686</v>
      </c>
      <c r="S55" s="257"/>
      <c r="T55" s="21"/>
      <c r="U55" s="22"/>
    </row>
    <row r="56" spans="1:22" s="1" customFormat="1" ht="68.25" customHeight="1">
      <c r="A56" s="762"/>
      <c r="B56" s="703" t="s">
        <v>91</v>
      </c>
      <c r="C56" s="566" t="s">
        <v>92</v>
      </c>
      <c r="D56" s="566" t="s">
        <v>75</v>
      </c>
      <c r="E56" s="566" t="s">
        <v>76</v>
      </c>
      <c r="F56" s="700" t="s">
        <v>93</v>
      </c>
      <c r="G56" s="275" t="s">
        <v>500</v>
      </c>
      <c r="H56" s="318">
        <v>450000</v>
      </c>
      <c r="I56" s="801">
        <v>1274</v>
      </c>
      <c r="J56" s="566" t="s">
        <v>471</v>
      </c>
      <c r="K56" s="566" t="s">
        <v>471</v>
      </c>
      <c r="L56" s="567">
        <v>45325</v>
      </c>
      <c r="M56" s="544"/>
      <c r="N56" s="544"/>
      <c r="O56" s="544"/>
      <c r="P56" s="544"/>
      <c r="Q56" s="544"/>
      <c r="R56" s="544"/>
      <c r="S56" s="544"/>
      <c r="T56" s="544"/>
      <c r="U56" s="800"/>
      <c r="V56" s="22"/>
    </row>
    <row r="57" spans="1:22" s="1" customFormat="1" ht="23.25" customHeight="1">
      <c r="A57" s="543"/>
      <c r="B57" s="565"/>
      <c r="C57" s="565"/>
      <c r="D57" s="565"/>
      <c r="E57" s="565"/>
      <c r="F57" s="565"/>
      <c r="G57" s="310" t="s">
        <v>96</v>
      </c>
      <c r="H57" s="313">
        <v>100000</v>
      </c>
      <c r="I57" s="706"/>
      <c r="J57" s="565"/>
      <c r="K57" s="565"/>
      <c r="L57" s="568"/>
      <c r="M57" s="545"/>
      <c r="N57" s="545"/>
      <c r="O57" s="545"/>
      <c r="P57" s="545"/>
      <c r="Q57" s="545"/>
      <c r="R57" s="545"/>
      <c r="S57" s="545"/>
      <c r="T57" s="545"/>
      <c r="U57" s="547"/>
      <c r="V57" s="22"/>
    </row>
    <row r="58" spans="1:22" s="1" customFormat="1" ht="23.25" customHeight="1">
      <c r="A58" s="543"/>
      <c r="B58" s="565"/>
      <c r="C58" s="565"/>
      <c r="D58" s="565"/>
      <c r="E58" s="565"/>
      <c r="F58" s="565"/>
      <c r="G58" s="310" t="s">
        <v>97</v>
      </c>
      <c r="H58" s="313">
        <v>50000</v>
      </c>
      <c r="I58" s="706"/>
      <c r="J58" s="565"/>
      <c r="K58" s="565"/>
      <c r="L58" s="568"/>
      <c r="M58" s="545"/>
      <c r="N58" s="545"/>
      <c r="O58" s="545"/>
      <c r="P58" s="545"/>
      <c r="Q58" s="545"/>
      <c r="R58" s="545"/>
      <c r="S58" s="545"/>
      <c r="T58" s="545"/>
      <c r="U58" s="547"/>
      <c r="V58" s="22"/>
    </row>
    <row r="59" spans="1:22" s="1" customFormat="1" ht="38.25" customHeight="1">
      <c r="A59" s="543"/>
      <c r="B59" s="565"/>
      <c r="C59" s="565"/>
      <c r="D59" s="565"/>
      <c r="E59" s="565"/>
      <c r="F59" s="565"/>
      <c r="G59" s="310" t="s">
        <v>98</v>
      </c>
      <c r="H59" s="310" t="s">
        <v>99</v>
      </c>
      <c r="I59" s="706"/>
      <c r="J59" s="565"/>
      <c r="K59" s="565"/>
      <c r="L59" s="568"/>
      <c r="M59" s="545"/>
      <c r="N59" s="545"/>
      <c r="O59" s="545"/>
      <c r="P59" s="545"/>
      <c r="Q59" s="545"/>
      <c r="R59" s="545"/>
      <c r="S59" s="545"/>
      <c r="T59" s="545"/>
      <c r="U59" s="547"/>
      <c r="V59" s="22"/>
    </row>
    <row r="60" spans="1:22" s="1" customFormat="1" ht="23.25" customHeight="1">
      <c r="A60" s="543"/>
      <c r="B60" s="565"/>
      <c r="C60" s="565"/>
      <c r="D60" s="565"/>
      <c r="E60" s="565"/>
      <c r="F60" s="565"/>
      <c r="G60" s="276" t="s">
        <v>100</v>
      </c>
      <c r="H60" s="307">
        <v>1000000</v>
      </c>
      <c r="I60" s="802"/>
      <c r="J60" s="565"/>
      <c r="K60" s="565"/>
      <c r="L60" s="568"/>
      <c r="M60" s="545"/>
      <c r="N60" s="545"/>
      <c r="O60" s="545"/>
      <c r="P60" s="545"/>
      <c r="Q60" s="545"/>
      <c r="R60" s="545"/>
      <c r="S60" s="545"/>
      <c r="T60" s="545"/>
      <c r="U60" s="547"/>
      <c r="V60" s="22"/>
    </row>
    <row r="61" spans="1:22" s="1" customFormat="1" ht="28.5">
      <c r="A61" s="803"/>
      <c r="B61" s="578" t="s">
        <v>91</v>
      </c>
      <c r="C61" s="569" t="s">
        <v>92</v>
      </c>
      <c r="D61" s="569" t="s">
        <v>75</v>
      </c>
      <c r="E61" s="569" t="s">
        <v>76</v>
      </c>
      <c r="F61" s="805" t="s">
        <v>504</v>
      </c>
      <c r="G61" s="324" t="s">
        <v>106</v>
      </c>
      <c r="H61" s="253">
        <v>500000</v>
      </c>
      <c r="I61" s="801">
        <v>1638</v>
      </c>
      <c r="J61" s="584" t="s">
        <v>505</v>
      </c>
      <c r="K61" s="584" t="s">
        <v>505</v>
      </c>
      <c r="L61" s="708">
        <v>45656</v>
      </c>
      <c r="M61" s="69"/>
      <c r="N61" s="69"/>
      <c r="O61" s="69"/>
      <c r="P61" s="620">
        <v>1638</v>
      </c>
      <c r="Q61" s="69"/>
      <c r="R61" s="69"/>
      <c r="S61" s="69"/>
      <c r="T61" s="69"/>
      <c r="U61" s="51"/>
      <c r="V61" s="254"/>
    </row>
    <row r="62" spans="1:22" s="1" customFormat="1" ht="15.75">
      <c r="A62" s="804"/>
      <c r="B62" s="579"/>
      <c r="C62" s="570"/>
      <c r="D62" s="570"/>
      <c r="E62" s="570"/>
      <c r="F62" s="806"/>
      <c r="G62" s="308" t="s">
        <v>96</v>
      </c>
      <c r="H62" s="309">
        <v>200000</v>
      </c>
      <c r="I62" s="706"/>
      <c r="J62" s="585"/>
      <c r="K62" s="585"/>
      <c r="L62" s="709"/>
      <c r="M62" s="251"/>
      <c r="N62" s="251"/>
      <c r="O62" s="251"/>
      <c r="P62" s="621"/>
      <c r="Q62" s="251"/>
      <c r="R62" s="251"/>
      <c r="S62" s="251"/>
      <c r="T62" s="251"/>
      <c r="U62" s="89"/>
      <c r="V62" s="83"/>
    </row>
    <row r="63" spans="1:22" s="1" customFormat="1" ht="15.75">
      <c r="A63" s="804"/>
      <c r="B63" s="579"/>
      <c r="C63" s="570"/>
      <c r="D63" s="570"/>
      <c r="E63" s="570"/>
      <c r="F63" s="806"/>
      <c r="G63" s="308" t="s">
        <v>97</v>
      </c>
      <c r="H63" s="309">
        <v>50000</v>
      </c>
      <c r="I63" s="706"/>
      <c r="J63" s="585"/>
      <c r="K63" s="585"/>
      <c r="L63" s="709"/>
      <c r="M63" s="251"/>
      <c r="N63" s="251"/>
      <c r="O63" s="251"/>
      <c r="P63" s="621"/>
      <c r="Q63" s="251"/>
      <c r="R63" s="251"/>
      <c r="S63" s="251"/>
      <c r="T63" s="251"/>
      <c r="U63" s="89"/>
      <c r="V63" s="83"/>
    </row>
    <row r="64" spans="1:22" s="1" customFormat="1" ht="28.5">
      <c r="A64" s="804"/>
      <c r="B64" s="579"/>
      <c r="C64" s="570"/>
      <c r="D64" s="570"/>
      <c r="E64" s="570"/>
      <c r="F64" s="806"/>
      <c r="G64" s="308" t="s">
        <v>98</v>
      </c>
      <c r="H64" s="309">
        <v>0</v>
      </c>
      <c r="I64" s="706"/>
      <c r="J64" s="585"/>
      <c r="K64" s="585"/>
      <c r="L64" s="709"/>
      <c r="M64" s="251"/>
      <c r="N64" s="251"/>
      <c r="O64" s="251"/>
      <c r="P64" s="621"/>
      <c r="Q64" s="251"/>
      <c r="R64" s="251"/>
      <c r="S64" s="251"/>
      <c r="T64" s="251"/>
      <c r="U64" s="89"/>
      <c r="V64" s="83"/>
    </row>
    <row r="65" spans="1:22" s="1" customFormat="1" ht="15.75">
      <c r="A65" s="804"/>
      <c r="B65" s="579"/>
      <c r="C65" s="570"/>
      <c r="D65" s="570"/>
      <c r="E65" s="570"/>
      <c r="F65" s="806"/>
      <c r="G65" s="308" t="s">
        <v>100</v>
      </c>
      <c r="H65" s="314">
        <v>500000</v>
      </c>
      <c r="I65" s="706"/>
      <c r="J65" s="586"/>
      <c r="K65" s="586"/>
      <c r="L65" s="726"/>
      <c r="M65" s="255"/>
      <c r="N65" s="255"/>
      <c r="O65" s="255"/>
      <c r="P65" s="713"/>
      <c r="Q65" s="255"/>
      <c r="R65" s="255"/>
      <c r="S65" s="255"/>
      <c r="T65" s="255"/>
      <c r="U65" s="66"/>
      <c r="V65" s="256"/>
    </row>
    <row r="66" spans="1:22" ht="53.25" customHeight="1">
      <c r="A66" s="388"/>
      <c r="B66" s="197" t="s">
        <v>42</v>
      </c>
      <c r="C66" s="202" t="s">
        <v>92</v>
      </c>
      <c r="D66" s="202" t="s">
        <v>56</v>
      </c>
      <c r="E66" s="202" t="s">
        <v>57</v>
      </c>
      <c r="F66" s="240" t="s">
        <v>512</v>
      </c>
      <c r="G66" s="199" t="s">
        <v>558</v>
      </c>
      <c r="H66" s="199"/>
      <c r="I66" s="200">
        <v>26000</v>
      </c>
      <c r="J66" s="235" t="s">
        <v>60</v>
      </c>
      <c r="K66" s="16" t="s">
        <v>559</v>
      </c>
      <c r="L66" s="196">
        <v>45476</v>
      </c>
      <c r="M66" s="20"/>
      <c r="N66" s="20"/>
      <c r="O66" s="20"/>
      <c r="P66" s="20"/>
      <c r="Q66" s="20"/>
      <c r="R66" s="39" t="str">
        <f>J66</f>
        <v>Inclusa nel noleggio</v>
      </c>
      <c r="S66" s="20"/>
      <c r="T66" s="21"/>
      <c r="U66" s="22"/>
    </row>
    <row r="67" spans="1:22" ht="142.5">
      <c r="A67" s="388"/>
      <c r="B67" s="197" t="s">
        <v>42</v>
      </c>
      <c r="C67" s="202" t="s">
        <v>92</v>
      </c>
      <c r="D67" s="202" t="s">
        <v>16</v>
      </c>
      <c r="E67" s="202" t="s">
        <v>17</v>
      </c>
      <c r="F67" s="240" t="s">
        <v>108</v>
      </c>
      <c r="G67" s="240" t="s">
        <v>682</v>
      </c>
      <c r="H67" s="460" t="s">
        <v>683</v>
      </c>
      <c r="I67" s="200">
        <v>959</v>
      </c>
      <c r="J67" s="235" t="s">
        <v>684</v>
      </c>
      <c r="K67" s="16"/>
      <c r="L67" s="196">
        <v>45339</v>
      </c>
      <c r="M67" s="20"/>
      <c r="N67" s="20"/>
      <c r="O67" s="20"/>
      <c r="P67" s="20"/>
      <c r="Q67" s="20"/>
      <c r="R67" s="39"/>
      <c r="S67" s="20"/>
      <c r="T67" s="21"/>
      <c r="U67" s="22"/>
    </row>
    <row r="68" spans="1:22" ht="128.25">
      <c r="A68" s="388"/>
      <c r="B68" s="197" t="s">
        <v>42</v>
      </c>
      <c r="C68" s="202" t="s">
        <v>92</v>
      </c>
      <c r="D68" s="202" t="s">
        <v>16</v>
      </c>
      <c r="E68" s="202" t="s">
        <v>17</v>
      </c>
      <c r="F68" s="240" t="s">
        <v>685</v>
      </c>
      <c r="G68" s="240" t="s">
        <v>686</v>
      </c>
      <c r="H68" s="460" t="s">
        <v>687</v>
      </c>
      <c r="I68" s="200">
        <v>1005</v>
      </c>
      <c r="J68" s="235" t="s">
        <v>688</v>
      </c>
      <c r="K68" s="16"/>
      <c r="L68" s="196">
        <v>45339</v>
      </c>
      <c r="M68" s="20"/>
      <c r="N68" s="20"/>
      <c r="O68" s="20"/>
      <c r="P68" s="20"/>
      <c r="Q68" s="20"/>
      <c r="R68" s="39"/>
      <c r="S68" s="20"/>
      <c r="T68" s="21"/>
      <c r="U68" s="22"/>
    </row>
    <row r="69" spans="1:22" s="346" customFormat="1" ht="60" customHeight="1">
      <c r="A69" s="389"/>
      <c r="B69" s="791" t="s">
        <v>564</v>
      </c>
      <c r="C69" s="791"/>
      <c r="D69" s="791"/>
      <c r="E69" s="791"/>
      <c r="F69" s="340" t="s">
        <v>41</v>
      </c>
      <c r="G69" s="340" t="s">
        <v>41</v>
      </c>
      <c r="H69" s="340" t="s">
        <v>41</v>
      </c>
      <c r="I69" s="340" t="s">
        <v>41</v>
      </c>
      <c r="J69" s="341"/>
      <c r="K69" s="342"/>
      <c r="L69" s="343"/>
      <c r="M69" s="344"/>
      <c r="N69" s="344"/>
      <c r="O69" s="344"/>
      <c r="P69" s="344"/>
      <c r="Q69" s="344"/>
      <c r="R69" s="344"/>
      <c r="S69" s="344"/>
      <c r="T69" s="345"/>
      <c r="U69" s="342"/>
    </row>
    <row r="70" spans="1:22" ht="28.5">
      <c r="A70" s="389"/>
      <c r="B70" s="16" t="s">
        <v>14</v>
      </c>
      <c r="C70" s="16" t="s">
        <v>203</v>
      </c>
      <c r="D70" s="16" t="s">
        <v>16</v>
      </c>
      <c r="E70" s="16" t="s">
        <v>17</v>
      </c>
      <c r="F70" s="17" t="s">
        <v>401</v>
      </c>
      <c r="G70" s="17" t="s">
        <v>402</v>
      </c>
      <c r="H70" s="17" t="s">
        <v>41</v>
      </c>
      <c r="I70" s="18">
        <v>433.79</v>
      </c>
      <c r="J70" s="16" t="s">
        <v>403</v>
      </c>
      <c r="K70" s="22"/>
      <c r="L70" s="93" t="s">
        <v>383</v>
      </c>
      <c r="M70" s="20"/>
      <c r="N70" s="20"/>
      <c r="O70" s="20"/>
      <c r="P70" s="20"/>
      <c r="Q70" s="20"/>
      <c r="R70" s="20"/>
      <c r="S70" s="354"/>
      <c r="T70" s="16" t="s">
        <v>404</v>
      </c>
      <c r="U70" s="22"/>
    </row>
    <row r="71" spans="1:22" s="238" customFormat="1" ht="42.75">
      <c r="A71" s="762"/>
      <c r="B71" s="542" t="s">
        <v>14</v>
      </c>
      <c r="C71" s="571" t="s">
        <v>203</v>
      </c>
      <c r="D71" s="571" t="s">
        <v>16</v>
      </c>
      <c r="E71" s="571" t="s">
        <v>17</v>
      </c>
      <c r="F71" s="563" t="s">
        <v>204</v>
      </c>
      <c r="G71" s="561" t="s">
        <v>550</v>
      </c>
      <c r="H71" s="324" t="s">
        <v>205</v>
      </c>
      <c r="I71" s="253">
        <v>201977.27</v>
      </c>
      <c r="J71" s="645">
        <v>589</v>
      </c>
      <c r="K71" s="571" t="s">
        <v>513</v>
      </c>
      <c r="L71" s="748">
        <v>45291</v>
      </c>
      <c r="M71" s="552"/>
      <c r="N71" s="552"/>
      <c r="O71" s="552"/>
      <c r="P71" s="552"/>
      <c r="Q71" s="549"/>
      <c r="R71" s="552"/>
      <c r="S71" s="552"/>
      <c r="T71" s="743"/>
      <c r="U71" s="744"/>
      <c r="V71" s="744"/>
    </row>
    <row r="72" spans="1:22" s="238" customFormat="1" ht="23.25" customHeight="1">
      <c r="A72" s="543"/>
      <c r="B72" s="543"/>
      <c r="C72" s="543"/>
      <c r="D72" s="543"/>
      <c r="E72" s="543"/>
      <c r="F72" s="543"/>
      <c r="G72" s="562"/>
      <c r="H72" s="308" t="s">
        <v>206</v>
      </c>
      <c r="I72" s="309">
        <v>1312852.23</v>
      </c>
      <c r="J72" s="543"/>
      <c r="K72" s="740"/>
      <c r="L72" s="749"/>
      <c r="M72" s="550"/>
      <c r="N72" s="550"/>
      <c r="O72" s="550"/>
      <c r="P72" s="550"/>
      <c r="Q72" s="550"/>
      <c r="R72" s="550"/>
      <c r="S72" s="550"/>
      <c r="T72" s="745"/>
      <c r="U72" s="746"/>
      <c r="V72" s="746"/>
    </row>
    <row r="73" spans="1:22" s="238" customFormat="1" ht="23.25" customHeight="1">
      <c r="A73" s="543"/>
      <c r="B73" s="543"/>
      <c r="C73" s="543"/>
      <c r="D73" s="543"/>
      <c r="E73" s="543"/>
      <c r="F73" s="543"/>
      <c r="G73" s="562"/>
      <c r="H73" s="308" t="s">
        <v>207</v>
      </c>
      <c r="I73" s="309">
        <v>30657.87</v>
      </c>
      <c r="J73" s="543"/>
      <c r="K73" s="740"/>
      <c r="L73" s="749"/>
      <c r="M73" s="550"/>
      <c r="N73" s="550"/>
      <c r="O73" s="550"/>
      <c r="P73" s="550"/>
      <c r="Q73" s="550"/>
      <c r="R73" s="550"/>
      <c r="S73" s="550"/>
      <c r="T73" s="745"/>
      <c r="U73" s="746"/>
      <c r="V73" s="746"/>
    </row>
    <row r="74" spans="1:22" s="238" customFormat="1" ht="23.25" customHeight="1">
      <c r="A74" s="543"/>
      <c r="B74" s="543"/>
      <c r="C74" s="543"/>
      <c r="D74" s="543"/>
      <c r="E74" s="543"/>
      <c r="F74" s="543"/>
      <c r="G74" s="562"/>
      <c r="H74" s="308" t="s">
        <v>190</v>
      </c>
      <c r="I74" s="309">
        <v>510964.54</v>
      </c>
      <c r="J74" s="543"/>
      <c r="K74" s="740"/>
      <c r="L74" s="749"/>
      <c r="M74" s="550"/>
      <c r="N74" s="550"/>
      <c r="O74" s="550"/>
      <c r="P74" s="550"/>
      <c r="Q74" s="550"/>
      <c r="R74" s="550"/>
      <c r="S74" s="550"/>
      <c r="T74" s="745"/>
      <c r="U74" s="746"/>
      <c r="V74" s="746"/>
    </row>
    <row r="75" spans="1:22" s="238" customFormat="1" ht="23.25" customHeight="1">
      <c r="A75" s="543"/>
      <c r="B75" s="543"/>
      <c r="C75" s="543"/>
      <c r="D75" s="543"/>
      <c r="E75" s="543"/>
      <c r="F75" s="543"/>
      <c r="G75" s="562"/>
      <c r="H75" s="308" t="s">
        <v>208</v>
      </c>
      <c r="I75" s="309">
        <v>2554.8200000000002</v>
      </c>
      <c r="J75" s="543"/>
      <c r="K75" s="740"/>
      <c r="L75" s="749"/>
      <c r="M75" s="550"/>
      <c r="N75" s="550"/>
      <c r="O75" s="550"/>
      <c r="P75" s="550"/>
      <c r="Q75" s="550"/>
      <c r="R75" s="550"/>
      <c r="S75" s="550"/>
      <c r="T75" s="745"/>
      <c r="U75" s="746"/>
      <c r="V75" s="746"/>
    </row>
    <row r="76" spans="1:22" s="238" customFormat="1" ht="23.25" customHeight="1">
      <c r="A76" s="543"/>
      <c r="B76" s="543"/>
      <c r="C76" s="543"/>
      <c r="D76" s="543"/>
      <c r="E76" s="543"/>
      <c r="F76" s="543"/>
      <c r="G76" s="562"/>
      <c r="H76" s="308" t="s">
        <v>209</v>
      </c>
      <c r="I76" s="309">
        <v>232635.14</v>
      </c>
      <c r="J76" s="543"/>
      <c r="K76" s="740"/>
      <c r="L76" s="749"/>
      <c r="M76" s="550"/>
      <c r="N76" s="550"/>
      <c r="O76" s="550"/>
      <c r="P76" s="550"/>
      <c r="Q76" s="550"/>
      <c r="R76" s="550"/>
      <c r="S76" s="550"/>
      <c r="T76" s="745"/>
      <c r="U76" s="746"/>
      <c r="V76" s="746"/>
    </row>
    <row r="77" spans="1:22" s="238" customFormat="1" ht="23.25" customHeight="1">
      <c r="A77" s="716"/>
      <c r="B77" s="716"/>
      <c r="C77" s="716"/>
      <c r="D77" s="716"/>
      <c r="E77" s="716"/>
      <c r="F77" s="717"/>
      <c r="G77" s="607"/>
      <c r="H77" s="326" t="s">
        <v>210</v>
      </c>
      <c r="I77" s="327">
        <v>2554.8200000000002</v>
      </c>
      <c r="J77" s="717"/>
      <c r="K77" s="747"/>
      <c r="L77" s="750"/>
      <c r="M77" s="551"/>
      <c r="N77" s="551"/>
      <c r="O77" s="551"/>
      <c r="P77" s="551"/>
      <c r="Q77" s="551"/>
      <c r="R77" s="551"/>
      <c r="S77" s="551"/>
      <c r="T77" s="745"/>
      <c r="U77" s="746"/>
      <c r="V77" s="746"/>
    </row>
    <row r="78" spans="1:22" s="374" customFormat="1" ht="60" customHeight="1">
      <c r="A78" s="389"/>
      <c r="B78" s="792" t="s">
        <v>572</v>
      </c>
      <c r="C78" s="792"/>
      <c r="D78" s="792"/>
      <c r="E78" s="792"/>
      <c r="F78" s="368" t="s">
        <v>41</v>
      </c>
      <c r="G78" s="368" t="s">
        <v>41</v>
      </c>
      <c r="H78" s="368" t="s">
        <v>41</v>
      </c>
      <c r="I78" s="368" t="s">
        <v>41</v>
      </c>
      <c r="J78" s="369"/>
      <c r="K78" s="370"/>
      <c r="L78" s="371"/>
      <c r="M78" s="372"/>
      <c r="N78" s="372"/>
      <c r="O78" s="372"/>
      <c r="P78" s="372"/>
      <c r="Q78" s="372"/>
      <c r="R78" s="372"/>
      <c r="S78" s="372"/>
      <c r="T78" s="373"/>
      <c r="U78" s="370"/>
    </row>
    <row r="79" spans="1:22" ht="85.5">
      <c r="A79" s="389"/>
      <c r="B79" s="16" t="s">
        <v>91</v>
      </c>
      <c r="C79" s="16" t="s">
        <v>15</v>
      </c>
      <c r="D79" s="16" t="s">
        <v>75</v>
      </c>
      <c r="E79" s="16" t="s">
        <v>405</v>
      </c>
      <c r="F79" s="17" t="s">
        <v>406</v>
      </c>
      <c r="G79" s="17" t="s">
        <v>407</v>
      </c>
      <c r="H79" s="17" t="s">
        <v>41</v>
      </c>
      <c r="I79" s="18">
        <v>2578.5</v>
      </c>
      <c r="J79" s="16" t="s">
        <v>408</v>
      </c>
      <c r="K79" s="22"/>
      <c r="L79" s="19"/>
      <c r="M79" s="20"/>
      <c r="N79" s="20"/>
      <c r="O79" s="20"/>
      <c r="P79" s="20"/>
      <c r="Q79" s="20"/>
      <c r="R79" s="20"/>
      <c r="S79" s="20"/>
      <c r="T79" s="23" t="s">
        <v>409</v>
      </c>
      <c r="U79" s="22"/>
    </row>
    <row r="80" spans="1:22" ht="71.25">
      <c r="A80" s="389"/>
      <c r="B80" s="16" t="s">
        <v>91</v>
      </c>
      <c r="C80" s="16" t="s">
        <v>15</v>
      </c>
      <c r="D80" s="16" t="s">
        <v>75</v>
      </c>
      <c r="E80" s="16" t="s">
        <v>76</v>
      </c>
      <c r="F80" s="17" t="s">
        <v>410</v>
      </c>
      <c r="G80" s="17" t="s">
        <v>411</v>
      </c>
      <c r="H80" s="17" t="s">
        <v>41</v>
      </c>
      <c r="I80" s="18">
        <v>500</v>
      </c>
      <c r="J80" s="16" t="s">
        <v>412</v>
      </c>
      <c r="K80" s="22"/>
      <c r="L80" s="19">
        <v>44469</v>
      </c>
      <c r="M80" s="20"/>
      <c r="N80" s="20"/>
      <c r="O80" s="20"/>
      <c r="P80" s="20"/>
      <c r="Q80" s="20"/>
      <c r="R80" s="20"/>
      <c r="S80" s="20"/>
      <c r="T80" s="23" t="s">
        <v>413</v>
      </c>
      <c r="U80" s="22"/>
    </row>
    <row r="81" spans="1:21" ht="42.75">
      <c r="A81" s="761"/>
      <c r="B81" s="710" t="s">
        <v>42</v>
      </c>
      <c r="C81" s="566" t="s">
        <v>15</v>
      </c>
      <c r="D81" s="566" t="s">
        <v>16</v>
      </c>
      <c r="E81" s="566" t="s">
        <v>17</v>
      </c>
      <c r="F81" s="700" t="s">
        <v>414</v>
      </c>
      <c r="G81" s="275" t="s">
        <v>565</v>
      </c>
      <c r="H81" s="318">
        <v>100000</v>
      </c>
      <c r="I81" s="564">
        <v>1992</v>
      </c>
      <c r="J81" s="566" t="s">
        <v>416</v>
      </c>
      <c r="K81" s="757"/>
      <c r="L81" s="605">
        <v>44887</v>
      </c>
      <c r="M81" s="544"/>
      <c r="N81" s="544"/>
      <c r="O81" s="544"/>
      <c r="P81" s="544"/>
      <c r="Q81" s="544"/>
      <c r="R81" s="548">
        <f>I81</f>
        <v>1992</v>
      </c>
      <c r="S81" s="544"/>
      <c r="T81" s="546"/>
      <c r="U81" s="22"/>
    </row>
    <row r="82" spans="1:21" ht="36.950000000000003" customHeight="1">
      <c r="A82" s="761"/>
      <c r="B82" s="704"/>
      <c r="C82" s="566"/>
      <c r="D82" s="566"/>
      <c r="E82" s="566"/>
      <c r="F82" s="700"/>
      <c r="G82" s="310" t="s">
        <v>41</v>
      </c>
      <c r="H82" s="310" t="s">
        <v>41</v>
      </c>
      <c r="I82" s="564"/>
      <c r="J82" s="566"/>
      <c r="K82" s="757"/>
      <c r="L82" s="605"/>
      <c r="M82" s="544"/>
      <c r="N82" s="544"/>
      <c r="O82" s="544"/>
      <c r="P82" s="544"/>
      <c r="Q82" s="544"/>
      <c r="R82" s="548"/>
      <c r="S82" s="544"/>
      <c r="T82" s="546"/>
      <c r="U82" s="22"/>
    </row>
    <row r="83" spans="1:21" ht="36.950000000000003" customHeight="1">
      <c r="A83" s="761"/>
      <c r="B83" s="704"/>
      <c r="C83" s="566"/>
      <c r="D83" s="566"/>
      <c r="E83" s="566"/>
      <c r="F83" s="700"/>
      <c r="G83" s="310" t="s">
        <v>41</v>
      </c>
      <c r="H83" s="310" t="s">
        <v>41</v>
      </c>
      <c r="I83" s="564"/>
      <c r="J83" s="566"/>
      <c r="K83" s="757"/>
      <c r="L83" s="605"/>
      <c r="M83" s="544"/>
      <c r="N83" s="544"/>
      <c r="O83" s="544"/>
      <c r="P83" s="544"/>
      <c r="Q83" s="544"/>
      <c r="R83" s="548"/>
      <c r="S83" s="544"/>
      <c r="T83" s="546"/>
      <c r="U83" s="22"/>
    </row>
    <row r="84" spans="1:21" ht="23.25" customHeight="1">
      <c r="A84" s="760"/>
      <c r="B84" s="704"/>
      <c r="C84" s="758"/>
      <c r="D84" s="758"/>
      <c r="E84" s="758"/>
      <c r="F84" s="758"/>
      <c r="G84" s="310" t="s">
        <v>46</v>
      </c>
      <c r="H84" s="313">
        <v>80000</v>
      </c>
      <c r="I84" s="758"/>
      <c r="J84" s="758"/>
      <c r="K84" s="758"/>
      <c r="L84" s="771"/>
      <c r="M84" s="752"/>
      <c r="N84" s="752"/>
      <c r="O84" s="752"/>
      <c r="P84" s="752"/>
      <c r="Q84" s="752"/>
      <c r="R84" s="752"/>
      <c r="S84" s="752"/>
      <c r="T84" s="753"/>
      <c r="U84" s="22"/>
    </row>
    <row r="85" spans="1:21" ht="23.25" customHeight="1">
      <c r="A85" s="760"/>
      <c r="B85" s="704"/>
      <c r="C85" s="758"/>
      <c r="D85" s="758"/>
      <c r="E85" s="758"/>
      <c r="F85" s="758"/>
      <c r="G85" s="310" t="s">
        <v>47</v>
      </c>
      <c r="H85" s="313">
        <v>20000</v>
      </c>
      <c r="I85" s="758"/>
      <c r="J85" s="758"/>
      <c r="K85" s="758"/>
      <c r="L85" s="771"/>
      <c r="M85" s="752"/>
      <c r="N85" s="752"/>
      <c r="O85" s="752"/>
      <c r="P85" s="752"/>
      <c r="Q85" s="752"/>
      <c r="R85" s="752"/>
      <c r="S85" s="752"/>
      <c r="T85" s="753"/>
      <c r="U85" s="22"/>
    </row>
    <row r="86" spans="1:21" ht="23.25" customHeight="1">
      <c r="A86" s="760"/>
      <c r="B86" s="704"/>
      <c r="C86" s="758"/>
      <c r="D86" s="758"/>
      <c r="E86" s="758"/>
      <c r="F86" s="758"/>
      <c r="G86" s="310" t="s">
        <v>48</v>
      </c>
      <c r="H86" s="313">
        <v>80792.070000000007</v>
      </c>
      <c r="I86" s="758"/>
      <c r="J86" s="758"/>
      <c r="K86" s="758"/>
      <c r="L86" s="771"/>
      <c r="M86" s="752"/>
      <c r="N86" s="752"/>
      <c r="O86" s="752"/>
      <c r="P86" s="752"/>
      <c r="Q86" s="752"/>
      <c r="R86" s="752"/>
      <c r="S86" s="752"/>
      <c r="T86" s="753"/>
      <c r="U86" s="22"/>
    </row>
    <row r="87" spans="1:21" ht="23.25" customHeight="1">
      <c r="A87" s="760"/>
      <c r="B87" s="704"/>
      <c r="C87" s="758"/>
      <c r="D87" s="758"/>
      <c r="E87" s="758"/>
      <c r="F87" s="758"/>
      <c r="G87" s="310" t="s">
        <v>49</v>
      </c>
      <c r="H87" s="313">
        <v>80792.070000000007</v>
      </c>
      <c r="I87" s="758"/>
      <c r="J87" s="758"/>
      <c r="K87" s="758"/>
      <c r="L87" s="771"/>
      <c r="M87" s="752"/>
      <c r="N87" s="752"/>
      <c r="O87" s="752"/>
      <c r="P87" s="752"/>
      <c r="Q87" s="752"/>
      <c r="R87" s="752"/>
      <c r="S87" s="752"/>
      <c r="T87" s="753"/>
      <c r="U87" s="22"/>
    </row>
    <row r="88" spans="1:21" ht="23.25" customHeight="1">
      <c r="A88" s="760"/>
      <c r="B88" s="704"/>
      <c r="C88" s="758"/>
      <c r="D88" s="758"/>
      <c r="E88" s="758"/>
      <c r="F88" s="758"/>
      <c r="G88" s="310" t="s">
        <v>50</v>
      </c>
      <c r="H88" s="313">
        <v>80792.070000000007</v>
      </c>
      <c r="I88" s="758"/>
      <c r="J88" s="758"/>
      <c r="K88" s="758"/>
      <c r="L88" s="771"/>
      <c r="M88" s="752"/>
      <c r="N88" s="752"/>
      <c r="O88" s="752"/>
      <c r="P88" s="752"/>
      <c r="Q88" s="752"/>
      <c r="R88" s="752"/>
      <c r="S88" s="752"/>
      <c r="T88" s="753"/>
      <c r="U88" s="22"/>
    </row>
    <row r="89" spans="1:21" ht="23.25" customHeight="1">
      <c r="A89" s="760"/>
      <c r="B89" s="704"/>
      <c r="C89" s="758"/>
      <c r="D89" s="758"/>
      <c r="E89" s="758"/>
      <c r="F89" s="758"/>
      <c r="G89" s="310" t="s">
        <v>51</v>
      </c>
      <c r="H89" s="313">
        <v>80792.070000000007</v>
      </c>
      <c r="I89" s="758"/>
      <c r="J89" s="758"/>
      <c r="K89" s="758"/>
      <c r="L89" s="771"/>
      <c r="M89" s="752"/>
      <c r="N89" s="752"/>
      <c r="O89" s="752"/>
      <c r="P89" s="752"/>
      <c r="Q89" s="752"/>
      <c r="R89" s="752"/>
      <c r="S89" s="752"/>
      <c r="T89" s="753"/>
      <c r="U89" s="22"/>
    </row>
    <row r="90" spans="1:21" ht="23.25" customHeight="1">
      <c r="A90" s="760"/>
      <c r="B90" s="704"/>
      <c r="C90" s="758"/>
      <c r="D90" s="758"/>
      <c r="E90" s="758"/>
      <c r="F90" s="758"/>
      <c r="G90" s="310" t="s">
        <v>52</v>
      </c>
      <c r="H90" s="313">
        <v>20000</v>
      </c>
      <c r="I90" s="758"/>
      <c r="J90" s="758"/>
      <c r="K90" s="758"/>
      <c r="L90" s="771"/>
      <c r="M90" s="752"/>
      <c r="N90" s="752"/>
      <c r="O90" s="752"/>
      <c r="P90" s="752"/>
      <c r="Q90" s="752"/>
      <c r="R90" s="752"/>
      <c r="S90" s="752"/>
      <c r="T90" s="753"/>
      <c r="U90" s="22"/>
    </row>
    <row r="91" spans="1:21" ht="23.25" customHeight="1">
      <c r="A91" s="760"/>
      <c r="B91" s="795"/>
      <c r="C91" s="758"/>
      <c r="D91" s="758"/>
      <c r="E91" s="758"/>
      <c r="F91" s="758"/>
      <c r="G91" s="276" t="s">
        <v>55</v>
      </c>
      <c r="H91" s="307">
        <v>100000</v>
      </c>
      <c r="I91" s="758"/>
      <c r="J91" s="758"/>
      <c r="K91" s="758"/>
      <c r="L91" s="771"/>
      <c r="M91" s="752"/>
      <c r="N91" s="752"/>
      <c r="O91" s="752"/>
      <c r="P91" s="752"/>
      <c r="Q91" s="752"/>
      <c r="R91" s="752"/>
      <c r="S91" s="752"/>
      <c r="T91" s="753"/>
      <c r="U91" s="22"/>
    </row>
    <row r="92" spans="1:21" ht="42.75">
      <c r="A92" s="389"/>
      <c r="B92" s="360" t="s">
        <v>42</v>
      </c>
      <c r="C92" s="360" t="s">
        <v>15</v>
      </c>
      <c r="D92" s="360" t="s">
        <v>66</v>
      </c>
      <c r="E92" s="361"/>
      <c r="F92" s="25" t="s">
        <v>429</v>
      </c>
      <c r="G92" s="81" t="s">
        <v>430</v>
      </c>
      <c r="H92" s="335">
        <v>10000000</v>
      </c>
      <c r="I92" s="40">
        <v>784</v>
      </c>
      <c r="J92" s="360" t="s">
        <v>431</v>
      </c>
      <c r="K92" s="362"/>
      <c r="L92" s="363">
        <v>44922</v>
      </c>
      <c r="M92" s="364"/>
      <c r="N92" s="364"/>
      <c r="O92" s="364"/>
      <c r="P92" s="364"/>
      <c r="Q92" s="364"/>
      <c r="R92" s="364"/>
      <c r="S92" s="364">
        <f>I92</f>
        <v>784</v>
      </c>
      <c r="T92" s="365"/>
      <c r="U92" s="362"/>
    </row>
    <row r="93" spans="1:21" ht="28.5">
      <c r="A93" s="761"/>
      <c r="B93" s="566" t="s">
        <v>42</v>
      </c>
      <c r="C93" s="566" t="s">
        <v>15</v>
      </c>
      <c r="D93" s="566" t="s">
        <v>16</v>
      </c>
      <c r="E93" s="566" t="s">
        <v>17</v>
      </c>
      <c r="F93" s="700" t="s">
        <v>432</v>
      </c>
      <c r="G93" s="392" t="s">
        <v>433</v>
      </c>
      <c r="H93" s="397">
        <v>10000</v>
      </c>
      <c r="I93" s="564">
        <v>707.46</v>
      </c>
      <c r="J93" s="566" t="s">
        <v>431</v>
      </c>
      <c r="K93" s="757"/>
      <c r="L93" s="605">
        <v>44922</v>
      </c>
      <c r="M93" s="544"/>
      <c r="N93" s="544"/>
      <c r="O93" s="544"/>
      <c r="P93" s="544"/>
      <c r="Q93" s="544"/>
      <c r="R93" s="544"/>
      <c r="S93" s="548">
        <f>I93</f>
        <v>707.46</v>
      </c>
      <c r="T93" s="546"/>
      <c r="U93" s="22"/>
    </row>
    <row r="94" spans="1:21" ht="23.25" customHeight="1">
      <c r="A94" s="760"/>
      <c r="B94" s="758"/>
      <c r="C94" s="758"/>
      <c r="D94" s="758"/>
      <c r="E94" s="758"/>
      <c r="F94" s="758"/>
      <c r="G94" s="276" t="s">
        <v>55</v>
      </c>
      <c r="H94" s="307">
        <v>50000</v>
      </c>
      <c r="I94" s="758"/>
      <c r="J94" s="758"/>
      <c r="K94" s="758"/>
      <c r="L94" s="771"/>
      <c r="M94" s="752"/>
      <c r="N94" s="752"/>
      <c r="O94" s="752"/>
      <c r="P94" s="752"/>
      <c r="Q94" s="752"/>
      <c r="R94" s="752"/>
      <c r="S94" s="752"/>
      <c r="T94" s="753"/>
      <c r="U94" s="22"/>
    </row>
    <row r="95" spans="1:21" ht="114">
      <c r="A95" s="389"/>
      <c r="B95" s="16" t="s">
        <v>42</v>
      </c>
      <c r="C95" s="16" t="s">
        <v>15</v>
      </c>
      <c r="D95" s="16" t="s">
        <v>16</v>
      </c>
      <c r="E95" s="16" t="s">
        <v>17</v>
      </c>
      <c r="F95" s="17" t="s">
        <v>434</v>
      </c>
      <c r="G95" s="17" t="s">
        <v>567</v>
      </c>
      <c r="H95" s="37" t="s">
        <v>436</v>
      </c>
      <c r="I95" s="18">
        <v>240.41</v>
      </c>
      <c r="J95" s="16" t="s">
        <v>437</v>
      </c>
      <c r="K95" s="22"/>
      <c r="L95" s="19">
        <v>44916</v>
      </c>
      <c r="M95" s="20"/>
      <c r="N95" s="20"/>
      <c r="O95" s="20"/>
      <c r="P95" s="20"/>
      <c r="Q95" s="20"/>
      <c r="R95" s="20"/>
      <c r="S95" s="20">
        <f>I95</f>
        <v>240.41</v>
      </c>
      <c r="T95" s="21"/>
      <c r="U95" s="22"/>
    </row>
    <row r="96" spans="1:21" ht="72.75">
      <c r="A96" s="389"/>
      <c r="B96" s="16" t="s">
        <v>438</v>
      </c>
      <c r="C96" s="16" t="s">
        <v>15</v>
      </c>
      <c r="D96" s="16" t="s">
        <v>16</v>
      </c>
      <c r="E96" s="16" t="s">
        <v>17</v>
      </c>
      <c r="F96" s="17" t="s">
        <v>439</v>
      </c>
      <c r="G96" s="17" t="s">
        <v>568</v>
      </c>
      <c r="H96" s="18">
        <v>500000</v>
      </c>
      <c r="I96" s="18">
        <v>787</v>
      </c>
      <c r="J96" s="16" t="s">
        <v>441</v>
      </c>
      <c r="K96" s="22"/>
      <c r="L96" s="19">
        <v>44967</v>
      </c>
      <c r="M96" s="20"/>
      <c r="N96" s="20"/>
      <c r="O96" s="20"/>
      <c r="P96" s="20"/>
      <c r="Q96" s="20"/>
      <c r="R96" s="20"/>
      <c r="S96" s="20"/>
      <c r="T96" s="21"/>
      <c r="U96" s="22"/>
    </row>
    <row r="97" spans="1:21" ht="72.75">
      <c r="A97" s="389"/>
      <c r="B97" s="16" t="s">
        <v>438</v>
      </c>
      <c r="C97" s="16" t="s">
        <v>15</v>
      </c>
      <c r="D97" s="16" t="s">
        <v>16</v>
      </c>
      <c r="E97" s="16" t="s">
        <v>17</v>
      </c>
      <c r="F97" s="17" t="s">
        <v>442</v>
      </c>
      <c r="G97" s="17" t="s">
        <v>569</v>
      </c>
      <c r="H97" s="18">
        <v>500000</v>
      </c>
      <c r="I97" s="18">
        <v>787</v>
      </c>
      <c r="J97" s="16" t="s">
        <v>441</v>
      </c>
      <c r="K97" s="22"/>
      <c r="L97" s="19">
        <v>44967</v>
      </c>
      <c r="M97" s="20"/>
      <c r="N97" s="20"/>
      <c r="O97" s="20"/>
      <c r="P97" s="20"/>
      <c r="Q97" s="20"/>
      <c r="R97" s="20"/>
      <c r="S97" s="20"/>
      <c r="T97" s="21"/>
      <c r="U97" s="22"/>
    </row>
    <row r="98" spans="1:21" ht="72.75">
      <c r="A98" s="389"/>
      <c r="B98" s="16" t="s">
        <v>438</v>
      </c>
      <c r="C98" s="16" t="s">
        <v>15</v>
      </c>
      <c r="D98" s="16" t="s">
        <v>16</v>
      </c>
      <c r="E98" s="16" t="s">
        <v>17</v>
      </c>
      <c r="F98" s="17" t="s">
        <v>444</v>
      </c>
      <c r="G98" s="17" t="s">
        <v>570</v>
      </c>
      <c r="H98" s="18">
        <v>220000</v>
      </c>
      <c r="I98" s="18">
        <v>525</v>
      </c>
      <c r="J98" s="16" t="s">
        <v>446</v>
      </c>
      <c r="K98" s="22"/>
      <c r="L98" s="19">
        <v>45016</v>
      </c>
      <c r="M98" s="20"/>
      <c r="N98" s="20"/>
      <c r="O98" s="20"/>
      <c r="P98" s="20"/>
      <c r="Q98" s="20"/>
      <c r="R98" s="20"/>
      <c r="S98" s="20">
        <f>I98</f>
        <v>525</v>
      </c>
      <c r="T98" s="366"/>
      <c r="U98" s="22"/>
    </row>
    <row r="99" spans="1:21" ht="28.5">
      <c r="A99" s="389"/>
      <c r="B99" s="16" t="s">
        <v>485</v>
      </c>
      <c r="C99" s="16" t="s">
        <v>15</v>
      </c>
      <c r="D99" s="16" t="s">
        <v>16</v>
      </c>
      <c r="E99" s="16" t="s">
        <v>487</v>
      </c>
      <c r="F99" s="17" t="s">
        <v>488</v>
      </c>
      <c r="G99" s="367" t="s">
        <v>490</v>
      </c>
      <c r="H99" s="380"/>
      <c r="I99" s="18"/>
      <c r="J99" s="16" t="s">
        <v>491</v>
      </c>
      <c r="K99" s="22"/>
      <c r="L99" s="339">
        <v>45332</v>
      </c>
      <c r="M99" s="20"/>
      <c r="N99" s="20"/>
      <c r="O99" s="20"/>
      <c r="P99" s="20"/>
      <c r="Q99" s="20"/>
      <c r="R99" s="20"/>
      <c r="S99" s="20"/>
      <c r="T99" s="366" t="s">
        <v>492</v>
      </c>
      <c r="U99" s="22"/>
    </row>
    <row r="100" spans="1:21" ht="15.75">
      <c r="A100" s="389"/>
      <c r="B100" s="16" t="s">
        <v>485</v>
      </c>
      <c r="C100" s="16" t="s">
        <v>15</v>
      </c>
      <c r="D100" s="16" t="s">
        <v>486</v>
      </c>
      <c r="E100" s="16" t="s">
        <v>487</v>
      </c>
      <c r="F100" s="17" t="s">
        <v>489</v>
      </c>
      <c r="G100" s="367" t="s">
        <v>55</v>
      </c>
      <c r="H100" s="380"/>
      <c r="I100" s="18"/>
      <c r="J100" s="16" t="s">
        <v>446</v>
      </c>
      <c r="K100" s="22"/>
      <c r="L100" s="19">
        <v>45016</v>
      </c>
      <c r="M100" s="20"/>
      <c r="N100" s="20"/>
      <c r="O100" s="20"/>
      <c r="P100" s="20"/>
      <c r="Q100" s="20"/>
      <c r="R100" s="20"/>
      <c r="S100" s="20"/>
      <c r="T100" s="366" t="s">
        <v>492</v>
      </c>
      <c r="U100" s="22"/>
    </row>
    <row r="101" spans="1:21" ht="44.25">
      <c r="A101" s="761"/>
      <c r="B101" s="566" t="s">
        <v>91</v>
      </c>
      <c r="C101" s="566" t="s">
        <v>15</v>
      </c>
      <c r="D101" s="566" t="s">
        <v>75</v>
      </c>
      <c r="E101" s="566" t="s">
        <v>76</v>
      </c>
      <c r="F101" s="700" t="s">
        <v>447</v>
      </c>
      <c r="G101" s="275" t="s">
        <v>571</v>
      </c>
      <c r="H101" s="318">
        <v>100000</v>
      </c>
      <c r="I101" s="564">
        <v>364</v>
      </c>
      <c r="J101" s="566" t="s">
        <v>449</v>
      </c>
      <c r="K101" s="757"/>
      <c r="L101" s="605">
        <v>44957</v>
      </c>
      <c r="M101" s="544"/>
      <c r="N101" s="544"/>
      <c r="O101" s="544"/>
      <c r="P101" s="544"/>
      <c r="Q101" s="544"/>
      <c r="R101" s="544"/>
      <c r="S101" s="544"/>
      <c r="T101" s="546"/>
      <c r="U101" s="22"/>
    </row>
    <row r="102" spans="1:21" ht="23.25" customHeight="1">
      <c r="A102" s="760"/>
      <c r="B102" s="758"/>
      <c r="C102" s="758"/>
      <c r="D102" s="758"/>
      <c r="E102" s="758"/>
      <c r="F102" s="758"/>
      <c r="G102" s="310" t="s">
        <v>421</v>
      </c>
      <c r="H102" s="313">
        <v>40000</v>
      </c>
      <c r="I102" s="758"/>
      <c r="J102" s="758"/>
      <c r="K102" s="758"/>
      <c r="L102" s="771"/>
      <c r="M102" s="752"/>
      <c r="N102" s="752"/>
      <c r="O102" s="752"/>
      <c r="P102" s="752"/>
      <c r="Q102" s="752"/>
      <c r="R102" s="752"/>
      <c r="S102" s="752"/>
      <c r="T102" s="753"/>
      <c r="U102" s="22"/>
    </row>
    <row r="103" spans="1:21" ht="23.25" customHeight="1">
      <c r="A103" s="760"/>
      <c r="B103" s="758"/>
      <c r="C103" s="758"/>
      <c r="D103" s="758"/>
      <c r="E103" s="758"/>
      <c r="F103" s="758"/>
      <c r="G103" s="310" t="s">
        <v>97</v>
      </c>
      <c r="H103" s="313">
        <v>10000</v>
      </c>
      <c r="I103" s="758"/>
      <c r="J103" s="758"/>
      <c r="K103" s="758"/>
      <c r="L103" s="771"/>
      <c r="M103" s="752"/>
      <c r="N103" s="752"/>
      <c r="O103" s="752"/>
      <c r="P103" s="752"/>
      <c r="Q103" s="752"/>
      <c r="R103" s="752"/>
      <c r="S103" s="752"/>
      <c r="T103" s="753"/>
      <c r="U103" s="22"/>
    </row>
    <row r="104" spans="1:21" ht="38.25" customHeight="1">
      <c r="A104" s="760"/>
      <c r="B104" s="758"/>
      <c r="C104" s="758"/>
      <c r="D104" s="758"/>
      <c r="E104" s="758"/>
      <c r="F104" s="758"/>
      <c r="G104" s="310" t="s">
        <v>98</v>
      </c>
      <c r="H104" s="310" t="s">
        <v>99</v>
      </c>
      <c r="I104" s="758"/>
      <c r="J104" s="758"/>
      <c r="K104" s="758"/>
      <c r="L104" s="771"/>
      <c r="M104" s="752"/>
      <c r="N104" s="752"/>
      <c r="O104" s="752"/>
      <c r="P104" s="752"/>
      <c r="Q104" s="752"/>
      <c r="R104" s="752"/>
      <c r="S104" s="752"/>
      <c r="T104" s="753"/>
      <c r="U104" s="22"/>
    </row>
    <row r="105" spans="1:21" ht="23.25" customHeight="1">
      <c r="A105" s="760"/>
      <c r="B105" s="758"/>
      <c r="C105" s="758"/>
      <c r="D105" s="758"/>
      <c r="E105" s="758"/>
      <c r="F105" s="758"/>
      <c r="G105" s="276" t="s">
        <v>100</v>
      </c>
      <c r="H105" s="307">
        <v>1000000</v>
      </c>
      <c r="I105" s="758"/>
      <c r="J105" s="758"/>
      <c r="K105" s="758"/>
      <c r="L105" s="771"/>
      <c r="M105" s="752"/>
      <c r="N105" s="752"/>
      <c r="O105" s="752"/>
      <c r="P105" s="752"/>
      <c r="Q105" s="752"/>
      <c r="R105" s="752"/>
      <c r="S105" s="752"/>
      <c r="T105" s="753"/>
      <c r="U105" s="22"/>
    </row>
    <row r="106" spans="1:21" ht="57">
      <c r="A106" s="761"/>
      <c r="B106" s="566" t="s">
        <v>91</v>
      </c>
      <c r="C106" s="566" t="s">
        <v>15</v>
      </c>
      <c r="D106" s="566" t="s">
        <v>75</v>
      </c>
      <c r="E106" s="566" t="s">
        <v>76</v>
      </c>
      <c r="F106" s="700" t="s">
        <v>417</v>
      </c>
      <c r="G106" s="275" t="s">
        <v>566</v>
      </c>
      <c r="H106" s="318">
        <v>50000</v>
      </c>
      <c r="I106" s="564">
        <v>393</v>
      </c>
      <c r="J106" s="566" t="s">
        <v>419</v>
      </c>
      <c r="K106" s="757"/>
      <c r="L106" s="605">
        <v>44752</v>
      </c>
      <c r="M106" s="544"/>
      <c r="N106" s="544"/>
      <c r="O106" s="544"/>
      <c r="P106" s="544"/>
      <c r="Q106" s="544"/>
      <c r="R106" s="544"/>
      <c r="S106" s="544"/>
      <c r="T106" s="764" t="s">
        <v>420</v>
      </c>
      <c r="U106" s="22"/>
    </row>
    <row r="107" spans="1:21" ht="23.25" customHeight="1">
      <c r="A107" s="760"/>
      <c r="B107" s="758"/>
      <c r="C107" s="758"/>
      <c r="D107" s="758"/>
      <c r="E107" s="758"/>
      <c r="F107" s="758"/>
      <c r="G107" s="310" t="s">
        <v>421</v>
      </c>
      <c r="H107" s="313">
        <v>100000</v>
      </c>
      <c r="I107" s="758"/>
      <c r="J107" s="758"/>
      <c r="K107" s="758"/>
      <c r="L107" s="771"/>
      <c r="M107" s="752"/>
      <c r="N107" s="752"/>
      <c r="O107" s="752"/>
      <c r="P107" s="752"/>
      <c r="Q107" s="752"/>
      <c r="R107" s="752"/>
      <c r="S107" s="752"/>
      <c r="T107" s="753"/>
      <c r="U107" s="22"/>
    </row>
    <row r="108" spans="1:21" ht="23.25" customHeight="1">
      <c r="A108" s="760"/>
      <c r="B108" s="758"/>
      <c r="C108" s="758"/>
      <c r="D108" s="758"/>
      <c r="E108" s="758"/>
      <c r="F108" s="758"/>
      <c r="G108" s="310" t="s">
        <v>234</v>
      </c>
      <c r="H108" s="313">
        <v>300000</v>
      </c>
      <c r="I108" s="758"/>
      <c r="J108" s="758"/>
      <c r="K108" s="758"/>
      <c r="L108" s="771"/>
      <c r="M108" s="752"/>
      <c r="N108" s="752"/>
      <c r="O108" s="752"/>
      <c r="P108" s="752"/>
      <c r="Q108" s="752"/>
      <c r="R108" s="752"/>
      <c r="S108" s="752"/>
      <c r="T108" s="753"/>
      <c r="U108" s="22"/>
    </row>
    <row r="109" spans="1:21" ht="28.5">
      <c r="A109" s="760"/>
      <c r="B109" s="758"/>
      <c r="C109" s="758"/>
      <c r="D109" s="758"/>
      <c r="E109" s="758"/>
      <c r="F109" s="758"/>
      <c r="G109" s="276" t="s">
        <v>422</v>
      </c>
      <c r="H109" s="307">
        <v>3000000</v>
      </c>
      <c r="I109" s="758"/>
      <c r="J109" s="758"/>
      <c r="K109" s="758"/>
      <c r="L109" s="771"/>
      <c r="M109" s="752"/>
      <c r="N109" s="752"/>
      <c r="O109" s="752"/>
      <c r="P109" s="752"/>
      <c r="Q109" s="752"/>
      <c r="R109" s="752"/>
      <c r="S109" s="752"/>
      <c r="T109" s="753"/>
      <c r="U109" s="22"/>
    </row>
    <row r="110" spans="1:21" s="379" customFormat="1" ht="60" customHeight="1">
      <c r="A110" s="389"/>
      <c r="B110" s="793" t="s">
        <v>573</v>
      </c>
      <c r="C110" s="793"/>
      <c r="D110" s="793"/>
      <c r="E110" s="793"/>
      <c r="F110" s="198" t="s">
        <v>41</v>
      </c>
      <c r="G110" s="198" t="s">
        <v>41</v>
      </c>
      <c r="H110" s="198" t="s">
        <v>41</v>
      </c>
      <c r="I110" s="198" t="s">
        <v>41</v>
      </c>
      <c r="J110" s="272"/>
      <c r="K110" s="375"/>
      <c r="L110" s="376"/>
      <c r="M110" s="377"/>
      <c r="N110" s="377"/>
      <c r="O110" s="377"/>
      <c r="P110" s="377"/>
      <c r="Q110" s="377"/>
      <c r="R110" s="377"/>
      <c r="S110" s="377"/>
      <c r="T110" s="378"/>
      <c r="U110" s="375"/>
    </row>
    <row r="111" spans="1:21" ht="28.5">
      <c r="A111" s="759"/>
      <c r="B111" s="584" t="s">
        <v>14</v>
      </c>
      <c r="C111" s="584" t="s">
        <v>324</v>
      </c>
      <c r="D111" s="566" t="s">
        <v>336</v>
      </c>
      <c r="E111" s="566" t="s">
        <v>326</v>
      </c>
      <c r="F111" s="700" t="s">
        <v>337</v>
      </c>
      <c r="G111" s="275" t="s">
        <v>338</v>
      </c>
      <c r="H111" s="335">
        <v>500000</v>
      </c>
      <c r="I111" s="564">
        <v>2872.66</v>
      </c>
      <c r="J111" s="566" t="s">
        <v>339</v>
      </c>
      <c r="K111" s="757"/>
      <c r="L111" s="567">
        <v>44772</v>
      </c>
      <c r="M111" s="548">
        <f>I111</f>
        <v>2872.66</v>
      </c>
      <c r="N111" s="548"/>
      <c r="O111" s="548"/>
      <c r="P111" s="544"/>
      <c r="Q111" s="544"/>
      <c r="R111" s="544"/>
      <c r="S111" s="544"/>
      <c r="T111" s="546"/>
      <c r="U111" s="22"/>
    </row>
    <row r="112" spans="1:21" ht="23.25" customHeight="1">
      <c r="A112" s="760"/>
      <c r="B112" s="796"/>
      <c r="C112" s="585"/>
      <c r="D112" s="758"/>
      <c r="E112" s="758"/>
      <c r="F112" s="758"/>
      <c r="G112" s="310" t="s">
        <v>330</v>
      </c>
      <c r="H112" s="313">
        <v>250000</v>
      </c>
      <c r="I112" s="758"/>
      <c r="J112" s="758"/>
      <c r="K112" s="758"/>
      <c r="L112" s="568"/>
      <c r="M112" s="752"/>
      <c r="N112" s="752"/>
      <c r="O112" s="752"/>
      <c r="P112" s="752"/>
      <c r="Q112" s="752"/>
      <c r="R112" s="752"/>
      <c r="S112" s="752"/>
      <c r="T112" s="753"/>
      <c r="U112" s="22"/>
    </row>
    <row r="113" spans="1:22" ht="14.25">
      <c r="A113" s="760"/>
      <c r="B113" s="797"/>
      <c r="C113" s="586"/>
      <c r="D113" s="787"/>
      <c r="E113" s="787"/>
      <c r="F113" s="788"/>
      <c r="G113" s="276" t="s">
        <v>331</v>
      </c>
      <c r="H113" s="307">
        <v>250000</v>
      </c>
      <c r="I113" s="788"/>
      <c r="J113" s="787"/>
      <c r="K113" s="787"/>
      <c r="L113" s="789"/>
      <c r="M113" s="786"/>
      <c r="N113" s="786"/>
      <c r="O113" s="786"/>
      <c r="P113" s="786"/>
      <c r="Q113" s="786"/>
      <c r="R113" s="786"/>
      <c r="S113" s="786"/>
      <c r="T113" s="784"/>
      <c r="U113" s="27"/>
    </row>
    <row r="114" spans="1:22" ht="42.75">
      <c r="A114" s="388"/>
      <c r="B114" s="15" t="s">
        <v>14</v>
      </c>
      <c r="C114" s="16" t="s">
        <v>324</v>
      </c>
      <c r="D114" s="16" t="s">
        <v>332</v>
      </c>
      <c r="E114" s="16" t="s">
        <v>326</v>
      </c>
      <c r="F114" s="17" t="s">
        <v>333</v>
      </c>
      <c r="G114" s="17" t="s">
        <v>334</v>
      </c>
      <c r="H114" s="26">
        <v>1000000</v>
      </c>
      <c r="I114" s="18">
        <v>138</v>
      </c>
      <c r="J114" s="16" t="s">
        <v>335</v>
      </c>
      <c r="K114" s="22"/>
      <c r="L114" s="196">
        <v>44772</v>
      </c>
      <c r="M114" s="20">
        <f>I114</f>
        <v>138</v>
      </c>
      <c r="N114" s="20"/>
      <c r="O114" s="20"/>
      <c r="P114" s="20"/>
      <c r="Q114" s="20"/>
      <c r="R114" s="20"/>
      <c r="S114" s="20"/>
      <c r="T114" s="21"/>
      <c r="U114" s="22"/>
    </row>
    <row r="115" spans="1:22" ht="15.75">
      <c r="A115" s="389"/>
      <c r="B115" s="355" t="s">
        <v>14</v>
      </c>
      <c r="C115" s="355" t="s">
        <v>324</v>
      </c>
      <c r="D115" s="355" t="s">
        <v>423</v>
      </c>
      <c r="E115" s="355" t="s">
        <v>424</v>
      </c>
      <c r="F115" s="24" t="s">
        <v>425</v>
      </c>
      <c r="G115" s="24" t="s">
        <v>426</v>
      </c>
      <c r="H115" s="24" t="s">
        <v>41</v>
      </c>
      <c r="I115" s="26">
        <v>51075</v>
      </c>
      <c r="J115" s="355" t="s">
        <v>427</v>
      </c>
      <c r="K115" s="356"/>
      <c r="L115" s="357">
        <v>48072</v>
      </c>
      <c r="M115" s="358"/>
      <c r="N115" s="358"/>
      <c r="O115" s="358"/>
      <c r="P115" s="358"/>
      <c r="Q115" s="358"/>
      <c r="R115" s="358"/>
      <c r="S115" s="358"/>
      <c r="T115" s="359" t="s">
        <v>428</v>
      </c>
      <c r="U115" s="356"/>
    </row>
    <row r="116" spans="1:22" s="387" customFormat="1" ht="60" customHeight="1">
      <c r="A116" s="389"/>
      <c r="B116" s="794" t="s">
        <v>574</v>
      </c>
      <c r="C116" s="794"/>
      <c r="D116" s="794"/>
      <c r="E116" s="794"/>
      <c r="F116" s="381" t="s">
        <v>41</v>
      </c>
      <c r="G116" s="381" t="s">
        <v>41</v>
      </c>
      <c r="H116" s="381" t="s">
        <v>41</v>
      </c>
      <c r="I116" s="381" t="s">
        <v>41</v>
      </c>
      <c r="J116" s="382"/>
      <c r="K116" s="383"/>
      <c r="L116" s="384"/>
      <c r="M116" s="385"/>
      <c r="N116" s="385"/>
      <c r="O116" s="385"/>
      <c r="P116" s="385"/>
      <c r="Q116" s="385"/>
      <c r="R116" s="385"/>
      <c r="S116" s="385"/>
      <c r="T116" s="386"/>
      <c r="U116" s="383"/>
    </row>
    <row r="117" spans="1:22" ht="15.75">
      <c r="A117" s="761"/>
      <c r="B117" s="673" t="s">
        <v>91</v>
      </c>
      <c r="C117" s="673" t="s">
        <v>367</v>
      </c>
      <c r="D117" s="673" t="s">
        <v>352</v>
      </c>
      <c r="E117" s="673" t="s">
        <v>353</v>
      </c>
      <c r="F117" s="767" t="s">
        <v>454</v>
      </c>
      <c r="G117" s="82" t="s">
        <v>455</v>
      </c>
      <c r="H117" s="318">
        <v>710803</v>
      </c>
      <c r="I117" s="671">
        <v>2795</v>
      </c>
      <c r="J117" s="673" t="s">
        <v>456</v>
      </c>
      <c r="K117" s="27"/>
      <c r="L117" s="772">
        <v>44861</v>
      </c>
      <c r="M117" s="50"/>
      <c r="N117" s="50"/>
      <c r="O117" s="50"/>
      <c r="P117" s="50"/>
      <c r="Q117" s="638">
        <f>I117</f>
        <v>2795</v>
      </c>
      <c r="R117" s="50"/>
      <c r="S117" s="50"/>
      <c r="T117" s="777"/>
      <c r="U117" s="27"/>
    </row>
    <row r="118" spans="1:22" ht="23.25" customHeight="1">
      <c r="A118" s="760"/>
      <c r="B118" s="765"/>
      <c r="C118" s="765"/>
      <c r="D118" s="765"/>
      <c r="E118" s="765"/>
      <c r="F118" s="768"/>
      <c r="G118" s="310" t="s">
        <v>457</v>
      </c>
      <c r="H118" s="313">
        <v>1500000</v>
      </c>
      <c r="I118" s="768"/>
      <c r="J118" s="765"/>
      <c r="K118" s="83"/>
      <c r="L118" s="773"/>
      <c r="M118" s="85"/>
      <c r="N118" s="85"/>
      <c r="O118" s="85"/>
      <c r="P118" s="85"/>
      <c r="Q118" s="775"/>
      <c r="R118" s="85"/>
      <c r="S118" s="85"/>
      <c r="T118" s="778"/>
      <c r="U118" s="83"/>
    </row>
    <row r="119" spans="1:22" ht="23.25" customHeight="1">
      <c r="A119" s="760"/>
      <c r="B119" s="766"/>
      <c r="C119" s="766"/>
      <c r="D119" s="766"/>
      <c r="E119" s="766"/>
      <c r="F119" s="769"/>
      <c r="G119" s="310" t="s">
        <v>357</v>
      </c>
      <c r="H119" s="313">
        <v>50000</v>
      </c>
      <c r="I119" s="770"/>
      <c r="J119" s="766"/>
      <c r="K119" s="91"/>
      <c r="L119" s="774"/>
      <c r="M119" s="106"/>
      <c r="N119" s="106"/>
      <c r="O119" s="106"/>
      <c r="P119" s="106"/>
      <c r="Q119" s="776"/>
      <c r="R119" s="106"/>
      <c r="S119" s="106"/>
      <c r="T119" s="779"/>
      <c r="U119" s="91"/>
    </row>
    <row r="120" spans="1:22" ht="81" customHeight="1">
      <c r="A120" s="759"/>
      <c r="B120" s="703" t="s">
        <v>42</v>
      </c>
      <c r="C120" s="566" t="s">
        <v>367</v>
      </c>
      <c r="D120" s="566" t="s">
        <v>352</v>
      </c>
      <c r="E120" s="566" t="s">
        <v>353</v>
      </c>
      <c r="F120" s="700" t="s">
        <v>368</v>
      </c>
      <c r="G120" s="336"/>
      <c r="H120" s="392" t="s">
        <v>369</v>
      </c>
      <c r="I120" s="397">
        <v>7290</v>
      </c>
      <c r="J120" s="564">
        <v>854</v>
      </c>
      <c r="K120" s="566" t="s">
        <v>560</v>
      </c>
      <c r="L120" s="605">
        <v>45209</v>
      </c>
      <c r="M120" s="544"/>
      <c r="N120" s="544"/>
      <c r="O120" s="544"/>
      <c r="P120" s="544"/>
      <c r="Q120" s="548"/>
      <c r="R120" s="544"/>
      <c r="S120" s="544"/>
      <c r="T120" s="546"/>
      <c r="U120" s="22"/>
    </row>
    <row r="121" spans="1:22" ht="33.950000000000003" customHeight="1">
      <c r="A121" s="760"/>
      <c r="B121" s="758"/>
      <c r="C121" s="758"/>
      <c r="D121" s="758"/>
      <c r="E121" s="758"/>
      <c r="F121" s="758"/>
      <c r="G121" s="396"/>
      <c r="H121" s="276" t="s">
        <v>55</v>
      </c>
      <c r="I121" s="307">
        <v>15000</v>
      </c>
      <c r="J121" s="758"/>
      <c r="K121" s="798"/>
      <c r="L121" s="771"/>
      <c r="M121" s="752"/>
      <c r="N121" s="752"/>
      <c r="O121" s="752"/>
      <c r="P121" s="752"/>
      <c r="Q121" s="752"/>
      <c r="R121" s="752"/>
      <c r="S121" s="752"/>
      <c r="T121" s="753"/>
      <c r="U121" s="22"/>
    </row>
    <row r="122" spans="1:22" ht="81" customHeight="1">
      <c r="A122" s="759"/>
      <c r="B122" s="703" t="s">
        <v>42</v>
      </c>
      <c r="C122" s="566" t="s">
        <v>367</v>
      </c>
      <c r="D122" s="566" t="s">
        <v>352</v>
      </c>
      <c r="E122" s="566" t="s">
        <v>353</v>
      </c>
      <c r="F122" s="700" t="s">
        <v>371</v>
      </c>
      <c r="G122" s="279"/>
      <c r="H122" s="275" t="s">
        <v>561</v>
      </c>
      <c r="I122" s="318">
        <v>52000</v>
      </c>
      <c r="J122" s="564">
        <v>100</v>
      </c>
      <c r="K122" s="586" t="s">
        <v>562</v>
      </c>
      <c r="L122" s="605">
        <v>45209</v>
      </c>
      <c r="M122" s="544"/>
      <c r="N122" s="544"/>
      <c r="O122" s="544"/>
      <c r="P122" s="544"/>
      <c r="Q122" s="548"/>
      <c r="R122" s="544"/>
      <c r="S122" s="544"/>
      <c r="T122" s="546"/>
      <c r="U122" s="22"/>
    </row>
    <row r="123" spans="1:22" ht="23.25" customHeight="1">
      <c r="A123" s="760"/>
      <c r="B123" s="758"/>
      <c r="C123" s="758"/>
      <c r="D123" s="758"/>
      <c r="E123" s="758"/>
      <c r="F123" s="758"/>
      <c r="G123" s="395"/>
      <c r="H123" s="310" t="s">
        <v>224</v>
      </c>
      <c r="I123" s="313">
        <v>52000</v>
      </c>
      <c r="J123" s="758"/>
      <c r="K123" s="787"/>
      <c r="L123" s="771"/>
      <c r="M123" s="752"/>
      <c r="N123" s="752"/>
      <c r="O123" s="752"/>
      <c r="P123" s="752"/>
      <c r="Q123" s="752"/>
      <c r="R123" s="752"/>
      <c r="S123" s="752"/>
      <c r="T123" s="753"/>
      <c r="U123" s="22"/>
    </row>
    <row r="124" spans="1:22" ht="23.25" customHeight="1">
      <c r="A124" s="760"/>
      <c r="B124" s="758"/>
      <c r="C124" s="758"/>
      <c r="D124" s="758"/>
      <c r="E124" s="758"/>
      <c r="F124" s="758"/>
      <c r="G124" s="395"/>
      <c r="H124" s="310" t="s">
        <v>30</v>
      </c>
      <c r="I124" s="313">
        <v>15600</v>
      </c>
      <c r="J124" s="758"/>
      <c r="K124" s="658"/>
      <c r="L124" s="771"/>
      <c r="M124" s="752"/>
      <c r="N124" s="752"/>
      <c r="O124" s="752"/>
      <c r="P124" s="752"/>
      <c r="Q124" s="752"/>
      <c r="R124" s="752"/>
      <c r="S124" s="752"/>
      <c r="T124" s="753"/>
      <c r="U124" s="22"/>
    </row>
    <row r="125" spans="1:22" ht="23.25" customHeight="1">
      <c r="A125" s="760"/>
      <c r="B125" s="787"/>
      <c r="C125" s="787"/>
      <c r="D125" s="787"/>
      <c r="E125" s="787"/>
      <c r="F125" s="788"/>
      <c r="G125" s="398"/>
      <c r="H125" s="87" t="s">
        <v>227</v>
      </c>
      <c r="I125" s="88">
        <v>6200</v>
      </c>
      <c r="J125" s="788"/>
      <c r="K125" s="758"/>
      <c r="L125" s="799"/>
      <c r="M125" s="786"/>
      <c r="N125" s="786"/>
      <c r="O125" s="786"/>
      <c r="P125" s="786"/>
      <c r="Q125" s="786"/>
      <c r="R125" s="786"/>
      <c r="S125" s="786"/>
      <c r="T125" s="784"/>
      <c r="U125" s="27"/>
    </row>
    <row r="126" spans="1:22" s="379" customFormat="1" ht="60" customHeight="1">
      <c r="A126" s="389"/>
      <c r="B126" s="793" t="s">
        <v>696</v>
      </c>
      <c r="C126" s="793"/>
      <c r="D126" s="793"/>
      <c r="E126" s="793"/>
      <c r="F126" s="198" t="s">
        <v>41</v>
      </c>
      <c r="G126" s="198" t="s">
        <v>41</v>
      </c>
      <c r="H126" s="198" t="s">
        <v>41</v>
      </c>
      <c r="I126" s="198" t="s">
        <v>41</v>
      </c>
      <c r="J126" s="272"/>
      <c r="K126" s="375"/>
      <c r="L126" s="376"/>
      <c r="M126" s="377"/>
      <c r="N126" s="377"/>
      <c r="O126" s="377"/>
      <c r="P126" s="377"/>
      <c r="Q126" s="377"/>
      <c r="R126" s="377"/>
      <c r="S126" s="377"/>
      <c r="T126" s="378"/>
      <c r="U126" s="375"/>
    </row>
    <row r="127" spans="1:22" s="1" customFormat="1" ht="71.25">
      <c r="A127" s="762"/>
      <c r="B127" s="542" t="s">
        <v>91</v>
      </c>
      <c r="C127" s="571" t="s">
        <v>220</v>
      </c>
      <c r="D127" s="571" t="s">
        <v>16</v>
      </c>
      <c r="E127" s="571" t="s">
        <v>17</v>
      </c>
      <c r="F127" s="563" t="s">
        <v>230</v>
      </c>
      <c r="G127" s="278"/>
      <c r="H127" s="324" t="s">
        <v>231</v>
      </c>
      <c r="I127" s="253">
        <v>160000</v>
      </c>
      <c r="J127" s="645">
        <v>800</v>
      </c>
      <c r="K127" s="571" t="s">
        <v>474</v>
      </c>
      <c r="L127" s="567">
        <v>45077</v>
      </c>
      <c r="M127" s="544"/>
      <c r="N127" s="544"/>
      <c r="O127" s="544"/>
      <c r="P127" s="548">
        <f>J127</f>
        <v>800</v>
      </c>
      <c r="Q127" s="544"/>
      <c r="R127" s="544"/>
      <c r="S127" s="544"/>
      <c r="T127" s="544"/>
      <c r="U127" s="546"/>
      <c r="V127" s="544"/>
    </row>
    <row r="128" spans="1:22" s="1" customFormat="1" ht="38.25" customHeight="1">
      <c r="A128" s="543"/>
      <c r="B128" s="543"/>
      <c r="C128" s="543"/>
      <c r="D128" s="543"/>
      <c r="E128" s="543"/>
      <c r="F128" s="543"/>
      <c r="G128" s="283"/>
      <c r="H128" s="308" t="s">
        <v>233</v>
      </c>
      <c r="I128" s="309">
        <v>100000</v>
      </c>
      <c r="J128" s="543"/>
      <c r="K128" s="807"/>
      <c r="L128" s="568"/>
      <c r="M128" s="545"/>
      <c r="N128" s="545"/>
      <c r="O128" s="545"/>
      <c r="P128" s="545"/>
      <c r="Q128" s="545"/>
      <c r="R128" s="545"/>
      <c r="S128" s="545"/>
      <c r="T128" s="545"/>
      <c r="U128" s="547"/>
      <c r="V128" s="545"/>
    </row>
    <row r="129" spans="1:93" s="1" customFormat="1" ht="23.25" customHeight="1">
      <c r="A129" s="543"/>
      <c r="B129" s="543"/>
      <c r="C129" s="543"/>
      <c r="D129" s="543"/>
      <c r="E129" s="543"/>
      <c r="F129" s="543"/>
      <c r="G129" s="283"/>
      <c r="H129" s="308" t="s">
        <v>234</v>
      </c>
      <c r="I129" s="309">
        <v>80000</v>
      </c>
      <c r="J129" s="543"/>
      <c r="K129" s="807"/>
      <c r="L129" s="568"/>
      <c r="M129" s="545"/>
      <c r="N129" s="545"/>
      <c r="O129" s="545"/>
      <c r="P129" s="545"/>
      <c r="Q129" s="545"/>
      <c r="R129" s="545"/>
      <c r="S129" s="545"/>
      <c r="T129" s="545"/>
      <c r="U129" s="547"/>
      <c r="V129" s="545"/>
    </row>
    <row r="130" spans="1:93" s="1" customFormat="1" ht="38.25" customHeight="1">
      <c r="A130" s="543"/>
      <c r="B130" s="543"/>
      <c r="C130" s="543"/>
      <c r="D130" s="543"/>
      <c r="E130" s="543"/>
      <c r="F130" s="543"/>
      <c r="G130" s="507"/>
      <c r="H130" s="277" t="s">
        <v>235</v>
      </c>
      <c r="I130" s="312">
        <v>1000000</v>
      </c>
      <c r="J130" s="543"/>
      <c r="K130" s="807"/>
      <c r="L130" s="568"/>
      <c r="M130" s="545"/>
      <c r="N130" s="545"/>
      <c r="O130" s="545"/>
      <c r="P130" s="545"/>
      <c r="Q130" s="545"/>
      <c r="R130" s="545"/>
      <c r="S130" s="545"/>
      <c r="T130" s="545"/>
      <c r="U130" s="547"/>
      <c r="V130" s="545"/>
    </row>
    <row r="131" spans="1:93" s="379" customFormat="1" ht="60" customHeight="1">
      <c r="A131" s="389"/>
      <c r="B131" s="793" t="s">
        <v>575</v>
      </c>
      <c r="C131" s="793"/>
      <c r="D131" s="793"/>
      <c r="E131" s="793"/>
      <c r="F131" s="198" t="s">
        <v>41</v>
      </c>
      <c r="G131" s="198" t="s">
        <v>41</v>
      </c>
      <c r="H131" s="198" t="s">
        <v>41</v>
      </c>
      <c r="I131" s="198" t="s">
        <v>41</v>
      </c>
      <c r="J131" s="272"/>
      <c r="K131" s="375"/>
      <c r="L131" s="376"/>
      <c r="M131" s="377"/>
      <c r="N131" s="377"/>
      <c r="O131" s="377"/>
      <c r="P131" s="377"/>
      <c r="Q131" s="377"/>
      <c r="R131" s="377"/>
      <c r="S131" s="377"/>
      <c r="T131" s="378"/>
      <c r="U131" s="375"/>
    </row>
    <row r="132" spans="1:93" ht="114">
      <c r="A132" s="388"/>
      <c r="B132" s="15" t="s">
        <v>91</v>
      </c>
      <c r="C132" s="16" t="s">
        <v>247</v>
      </c>
      <c r="D132" s="16" t="s">
        <v>75</v>
      </c>
      <c r="E132" s="16" t="s">
        <v>76</v>
      </c>
      <c r="F132" s="199" t="s">
        <v>248</v>
      </c>
      <c r="G132" s="17" t="s">
        <v>249</v>
      </c>
      <c r="H132" s="18">
        <v>59040</v>
      </c>
      <c r="I132" s="18">
        <v>443</v>
      </c>
      <c r="J132" s="16" t="s">
        <v>250</v>
      </c>
      <c r="K132" s="22"/>
      <c r="L132" s="196">
        <v>44854</v>
      </c>
      <c r="M132" s="20"/>
      <c r="N132" s="20"/>
      <c r="O132" s="20"/>
      <c r="P132" s="20"/>
      <c r="Q132" s="20">
        <f>I132</f>
        <v>443</v>
      </c>
      <c r="R132" s="20"/>
      <c r="S132" s="20"/>
      <c r="T132" s="23" t="s">
        <v>251</v>
      </c>
      <c r="U132" s="22"/>
    </row>
    <row r="133" spans="1:93" s="405" customFormat="1" ht="60" customHeight="1">
      <c r="A133" s="389"/>
      <c r="B133" s="751" t="s">
        <v>594</v>
      </c>
      <c r="C133" s="751"/>
      <c r="D133" s="751"/>
      <c r="E133" s="751"/>
      <c r="F133" s="399" t="s">
        <v>41</v>
      </c>
      <c r="G133" s="399" t="s">
        <v>41</v>
      </c>
      <c r="H133" s="399" t="s">
        <v>41</v>
      </c>
      <c r="I133" s="399" t="s">
        <v>41</v>
      </c>
      <c r="J133" s="400"/>
      <c r="K133" s="401"/>
      <c r="L133" s="402"/>
      <c r="M133" s="403"/>
      <c r="N133" s="403"/>
      <c r="O133" s="403"/>
      <c r="P133" s="403"/>
      <c r="Q133" s="403"/>
      <c r="R133" s="403"/>
      <c r="S133" s="403"/>
      <c r="T133" s="404"/>
      <c r="U133" s="401"/>
    </row>
    <row r="134" spans="1:93" s="1" customFormat="1" ht="68.25" customHeight="1">
      <c r="A134" s="406"/>
      <c r="B134" s="197" t="s">
        <v>14</v>
      </c>
      <c r="C134" s="202" t="s">
        <v>342</v>
      </c>
      <c r="D134" s="202" t="s">
        <v>348</v>
      </c>
      <c r="E134" s="202" t="s">
        <v>349</v>
      </c>
      <c r="F134" s="407">
        <v>6184400102740</v>
      </c>
      <c r="G134" s="304"/>
      <c r="H134" s="17" t="s">
        <v>350</v>
      </c>
      <c r="I134" s="18">
        <v>244000</v>
      </c>
      <c r="J134" s="18">
        <v>328.2</v>
      </c>
      <c r="K134" s="16" t="s">
        <v>351</v>
      </c>
      <c r="L134" s="196">
        <v>45199</v>
      </c>
      <c r="M134" s="20"/>
      <c r="N134" s="20"/>
      <c r="O134" s="20"/>
      <c r="P134" s="20"/>
      <c r="Q134" s="20"/>
      <c r="R134" s="20"/>
      <c r="S134" s="20"/>
      <c r="T134" s="208" t="s">
        <v>593</v>
      </c>
      <c r="U134" s="22"/>
    </row>
    <row r="137" spans="1:93" s="405" customFormat="1" ht="60" customHeight="1">
      <c r="A137" s="389"/>
      <c r="B137" s="742" t="s">
        <v>594</v>
      </c>
      <c r="C137" s="742"/>
      <c r="D137" s="742"/>
      <c r="E137" s="742"/>
      <c r="F137" s="453" t="s">
        <v>41</v>
      </c>
      <c r="G137" s="453" t="s">
        <v>41</v>
      </c>
      <c r="H137" s="453" t="s">
        <v>41</v>
      </c>
      <c r="I137" s="453" t="s">
        <v>41</v>
      </c>
      <c r="J137" s="454"/>
      <c r="K137" s="455"/>
      <c r="L137" s="456"/>
      <c r="M137" s="457"/>
      <c r="N137" s="457"/>
      <c r="O137" s="457"/>
      <c r="P137" s="457"/>
      <c r="Q137" s="457"/>
      <c r="R137" s="457"/>
      <c r="S137" s="457"/>
      <c r="T137" s="458"/>
      <c r="U137" s="455"/>
      <c r="V137" s="459"/>
      <c r="W137" s="459"/>
      <c r="X137" s="459"/>
      <c r="Y137" s="459"/>
      <c r="Z137" s="459"/>
      <c r="AA137" s="459"/>
      <c r="AB137" s="459"/>
      <c r="AC137" s="459"/>
      <c r="AD137" s="459"/>
      <c r="AE137" s="459"/>
      <c r="AF137" s="459"/>
      <c r="AG137" s="459"/>
      <c r="AH137" s="459"/>
      <c r="AI137" s="459"/>
      <c r="AJ137" s="459"/>
      <c r="AK137" s="459"/>
      <c r="AL137" s="459"/>
      <c r="AM137" s="459"/>
      <c r="AN137" s="459"/>
      <c r="AO137" s="459"/>
      <c r="AP137" s="459"/>
      <c r="AQ137" s="459"/>
      <c r="AR137" s="459"/>
      <c r="AS137" s="459"/>
      <c r="AT137" s="459"/>
      <c r="AU137" s="459"/>
      <c r="AV137" s="459"/>
      <c r="AW137" s="459"/>
      <c r="AX137" s="459"/>
      <c r="AY137" s="459"/>
      <c r="AZ137" s="459"/>
      <c r="BA137" s="459"/>
      <c r="BB137" s="459"/>
      <c r="BC137" s="459"/>
      <c r="BD137" s="459"/>
      <c r="BE137" s="459"/>
      <c r="BF137" s="459"/>
      <c r="BG137" s="459"/>
      <c r="BH137" s="459"/>
      <c r="BI137" s="459"/>
      <c r="BJ137" s="459"/>
      <c r="BK137" s="459"/>
      <c r="BL137" s="459"/>
      <c r="BM137" s="459"/>
      <c r="BN137" s="459"/>
      <c r="BO137" s="459"/>
      <c r="BP137" s="459"/>
      <c r="BQ137" s="459"/>
      <c r="BR137" s="459"/>
      <c r="BS137" s="459"/>
      <c r="BT137" s="459"/>
      <c r="BU137" s="459"/>
      <c r="BV137" s="459"/>
      <c r="BW137" s="459"/>
      <c r="BX137" s="459"/>
      <c r="BY137" s="459"/>
      <c r="BZ137" s="459"/>
      <c r="CA137" s="459"/>
      <c r="CB137" s="459"/>
      <c r="CC137" s="459"/>
      <c r="CD137" s="459"/>
      <c r="CE137" s="459"/>
      <c r="CF137" s="459"/>
      <c r="CG137" s="459"/>
      <c r="CH137" s="459"/>
      <c r="CI137" s="459"/>
      <c r="CJ137" s="459"/>
      <c r="CK137" s="459"/>
      <c r="CL137" s="459"/>
      <c r="CM137" s="459"/>
      <c r="CN137" s="459"/>
      <c r="CO137" s="459"/>
    </row>
    <row r="138" spans="1:93" s="452" customFormat="1" ht="68.25" customHeight="1">
      <c r="A138" s="443">
        <v>59</v>
      </c>
      <c r="B138" s="444" t="s">
        <v>14</v>
      </c>
      <c r="C138" s="445" t="s">
        <v>306</v>
      </c>
      <c r="D138" s="445" t="s">
        <v>16</v>
      </c>
      <c r="E138" s="445" t="s">
        <v>17</v>
      </c>
      <c r="F138" s="430" t="s">
        <v>307</v>
      </c>
      <c r="G138" s="446" t="s">
        <v>548</v>
      </c>
      <c r="H138" s="447" t="s">
        <v>638</v>
      </c>
      <c r="I138" s="448">
        <v>3000000</v>
      </c>
      <c r="J138" s="448">
        <v>151.63999999999999</v>
      </c>
      <c r="K138" s="16" t="s">
        <v>640</v>
      </c>
      <c r="L138" s="196">
        <v>45308</v>
      </c>
      <c r="M138" s="449"/>
      <c r="N138" s="449"/>
      <c r="O138" s="449"/>
      <c r="P138" s="449"/>
      <c r="Q138" s="449"/>
      <c r="R138" s="449"/>
      <c r="S138" s="449"/>
      <c r="T138" s="449"/>
      <c r="U138" s="450" t="s">
        <v>641</v>
      </c>
      <c r="V138" s="451"/>
    </row>
  </sheetData>
  <autoFilter ref="A3:J132" xr:uid="{139012C8-FEAE-8D42-B84A-48B9730BC5C2}">
    <filterColumn colId="2">
      <filters blank="1">
        <filter val="Zilio Environment  Srl"/>
      </filters>
    </filterColumn>
  </autoFilter>
  <mergeCells count="391">
    <mergeCell ref="V127:V130"/>
    <mergeCell ref="A127:A130"/>
    <mergeCell ref="B127:B130"/>
    <mergeCell ref="C127:C130"/>
    <mergeCell ref="U127:U130"/>
    <mergeCell ref="L127:L130"/>
    <mergeCell ref="E127:E130"/>
    <mergeCell ref="F127:F130"/>
    <mergeCell ref="D127:D130"/>
    <mergeCell ref="M127:M130"/>
    <mergeCell ref="Q127:Q130"/>
    <mergeCell ref="R127:R130"/>
    <mergeCell ref="O127:O130"/>
    <mergeCell ref="P127:P130"/>
    <mergeCell ref="T127:T130"/>
    <mergeCell ref="S127:S130"/>
    <mergeCell ref="J127:J130"/>
    <mergeCell ref="K127:K130"/>
    <mergeCell ref="N127:N130"/>
    <mergeCell ref="R122:R125"/>
    <mergeCell ref="U56:U60"/>
    <mergeCell ref="I61:I65"/>
    <mergeCell ref="I56:I60"/>
    <mergeCell ref="E61:E65"/>
    <mergeCell ref="D61:D65"/>
    <mergeCell ref="C61:C65"/>
    <mergeCell ref="A61:A65"/>
    <mergeCell ref="B61:B65"/>
    <mergeCell ref="F61:F65"/>
    <mergeCell ref="T56:T60"/>
    <mergeCell ref="J61:J65"/>
    <mergeCell ref="K61:K65"/>
    <mergeCell ref="O56:O60"/>
    <mergeCell ref="F56:F60"/>
    <mergeCell ref="J56:J60"/>
    <mergeCell ref="K56:K60"/>
    <mergeCell ref="B56:B60"/>
    <mergeCell ref="A56:A60"/>
    <mergeCell ref="D56:D60"/>
    <mergeCell ref="C56:C60"/>
    <mergeCell ref="E56:E60"/>
    <mergeCell ref="L61:L65"/>
    <mergeCell ref="P61:P65"/>
    <mergeCell ref="B131:E131"/>
    <mergeCell ref="B81:B91"/>
    <mergeCell ref="D120:D121"/>
    <mergeCell ref="E120:E121"/>
    <mergeCell ref="C111:C113"/>
    <mergeCell ref="B111:B113"/>
    <mergeCell ref="E106:E109"/>
    <mergeCell ref="O120:O121"/>
    <mergeCell ref="J120:J121"/>
    <mergeCell ref="K120:K121"/>
    <mergeCell ref="L120:L121"/>
    <mergeCell ref="M122:M125"/>
    <mergeCell ref="N122:N125"/>
    <mergeCell ref="N120:N121"/>
    <mergeCell ref="K122:K125"/>
    <mergeCell ref="L122:L125"/>
    <mergeCell ref="M101:M105"/>
    <mergeCell ref="B120:B121"/>
    <mergeCell ref="C120:C121"/>
    <mergeCell ref="B126:E126"/>
    <mergeCell ref="B3:E3"/>
    <mergeCell ref="B69:E69"/>
    <mergeCell ref="B78:E78"/>
    <mergeCell ref="B110:E110"/>
    <mergeCell ref="B116:E116"/>
    <mergeCell ref="S122:S125"/>
    <mergeCell ref="T122:T125"/>
    <mergeCell ref="A120:A121"/>
    <mergeCell ref="F120:F121"/>
    <mergeCell ref="M120:M121"/>
    <mergeCell ref="P120:P121"/>
    <mergeCell ref="Q120:Q121"/>
    <mergeCell ref="R120:R121"/>
    <mergeCell ref="S120:S121"/>
    <mergeCell ref="T120:T121"/>
    <mergeCell ref="O122:O125"/>
    <mergeCell ref="B122:B125"/>
    <mergeCell ref="A122:A125"/>
    <mergeCell ref="C122:C125"/>
    <mergeCell ref="D122:D125"/>
    <mergeCell ref="E122:E125"/>
    <mergeCell ref="F122:F125"/>
    <mergeCell ref="J122:J125"/>
    <mergeCell ref="P122:P125"/>
    <mergeCell ref="Q122:Q125"/>
    <mergeCell ref="O111:O113"/>
    <mergeCell ref="P111:P113"/>
    <mergeCell ref="Q111:Q113"/>
    <mergeCell ref="D101:D105"/>
    <mergeCell ref="E101:E105"/>
    <mergeCell ref="J93:J94"/>
    <mergeCell ref="K93:K94"/>
    <mergeCell ref="L93:L94"/>
    <mergeCell ref="M93:M94"/>
    <mergeCell ref="N93:N94"/>
    <mergeCell ref="O93:O94"/>
    <mergeCell ref="K106:K109"/>
    <mergeCell ref="L106:L109"/>
    <mergeCell ref="M106:M109"/>
    <mergeCell ref="S106:S109"/>
    <mergeCell ref="T106:T109"/>
    <mergeCell ref="N106:N109"/>
    <mergeCell ref="O106:O109"/>
    <mergeCell ref="P106:P109"/>
    <mergeCell ref="Q106:Q109"/>
    <mergeCell ref="F106:F109"/>
    <mergeCell ref="I106:I109"/>
    <mergeCell ref="J106:J109"/>
    <mergeCell ref="R111:R113"/>
    <mergeCell ref="S111:S113"/>
    <mergeCell ref="T111:T113"/>
    <mergeCell ref="D111:D113"/>
    <mergeCell ref="N111:N113"/>
    <mergeCell ref="F111:F113"/>
    <mergeCell ref="A111:A113"/>
    <mergeCell ref="I111:I113"/>
    <mergeCell ref="J111:J113"/>
    <mergeCell ref="L111:L113"/>
    <mergeCell ref="K111:K113"/>
    <mergeCell ref="M111:M113"/>
    <mergeCell ref="E111:E113"/>
    <mergeCell ref="K7:K11"/>
    <mergeCell ref="R7:R11"/>
    <mergeCell ref="Q12:Q16"/>
    <mergeCell ref="R12:R16"/>
    <mergeCell ref="M81:M91"/>
    <mergeCell ref="R106:R109"/>
    <mergeCell ref="A93:A94"/>
    <mergeCell ref="B93:B94"/>
    <mergeCell ref="C93:C94"/>
    <mergeCell ref="D93:D94"/>
    <mergeCell ref="E93:E94"/>
    <mergeCell ref="F93:F94"/>
    <mergeCell ref="I93:I94"/>
    <mergeCell ref="A106:A109"/>
    <mergeCell ref="B106:B109"/>
    <mergeCell ref="C106:C109"/>
    <mergeCell ref="D106:D109"/>
    <mergeCell ref="P93:P94"/>
    <mergeCell ref="Q93:Q94"/>
    <mergeCell ref="R93:R94"/>
    <mergeCell ref="A17:A21"/>
    <mergeCell ref="B17:B21"/>
    <mergeCell ref="C17:C21"/>
    <mergeCell ref="D17:D21"/>
    <mergeCell ref="S7:S11"/>
    <mergeCell ref="T7:T11"/>
    <mergeCell ref="A12:A16"/>
    <mergeCell ref="B12:B16"/>
    <mergeCell ref="C12:C16"/>
    <mergeCell ref="D12:D16"/>
    <mergeCell ref="E12:E16"/>
    <mergeCell ref="F12:F16"/>
    <mergeCell ref="I12:I16"/>
    <mergeCell ref="L7:L11"/>
    <mergeCell ref="M7:M11"/>
    <mergeCell ref="N7:N11"/>
    <mergeCell ref="O7:O11"/>
    <mergeCell ref="P7:P11"/>
    <mergeCell ref="Q7:Q11"/>
    <mergeCell ref="A7:A11"/>
    <mergeCell ref="B7:B11"/>
    <mergeCell ref="C7:C11"/>
    <mergeCell ref="D7:D11"/>
    <mergeCell ref="E7:E11"/>
    <mergeCell ref="F7:F11"/>
    <mergeCell ref="I7:I11"/>
    <mergeCell ref="J7:J11"/>
    <mergeCell ref="P12:P16"/>
    <mergeCell ref="S12:S16"/>
    <mergeCell ref="T12:T16"/>
    <mergeCell ref="A81:A91"/>
    <mergeCell ref="C81:C91"/>
    <mergeCell ref="D81:D91"/>
    <mergeCell ref="E81:E91"/>
    <mergeCell ref="J12:J16"/>
    <mergeCell ref="K12:K16"/>
    <mergeCell ref="L12:L16"/>
    <mergeCell ref="M12:M16"/>
    <mergeCell ref="N12:N16"/>
    <mergeCell ref="O12:O16"/>
    <mergeCell ref="T81:T91"/>
    <mergeCell ref="N81:N91"/>
    <mergeCell ref="O81:O91"/>
    <mergeCell ref="P81:P91"/>
    <mergeCell ref="Q81:Q91"/>
    <mergeCell ref="R81:R91"/>
    <mergeCell ref="S81:S91"/>
    <mergeCell ref="F81:F91"/>
    <mergeCell ref="I81:I91"/>
    <mergeCell ref="J81:J91"/>
    <mergeCell ref="K81:K91"/>
    <mergeCell ref="L81:L91"/>
    <mergeCell ref="E17:E21"/>
    <mergeCell ref="F17:F21"/>
    <mergeCell ref="I17:I21"/>
    <mergeCell ref="J17:J21"/>
    <mergeCell ref="K17:K21"/>
    <mergeCell ref="I101:I105"/>
    <mergeCell ref="J101:J105"/>
    <mergeCell ref="K101:K105"/>
    <mergeCell ref="L101:L105"/>
    <mergeCell ref="E22:E26"/>
    <mergeCell ref="F22:F26"/>
    <mergeCell ref="F101:F105"/>
    <mergeCell ref="J52:J53"/>
    <mergeCell ref="I52:I53"/>
    <mergeCell ref="L52:L53"/>
    <mergeCell ref="K52:K53"/>
    <mergeCell ref="L56:L60"/>
    <mergeCell ref="R17:R21"/>
    <mergeCell ref="S17:S21"/>
    <mergeCell ref="T17:T21"/>
    <mergeCell ref="A117:A119"/>
    <mergeCell ref="B117:B119"/>
    <mergeCell ref="C117:C119"/>
    <mergeCell ref="D117:D119"/>
    <mergeCell ref="E117:E119"/>
    <mergeCell ref="F117:F119"/>
    <mergeCell ref="I117:I119"/>
    <mergeCell ref="L17:L21"/>
    <mergeCell ref="M17:M21"/>
    <mergeCell ref="N17:N21"/>
    <mergeCell ref="O17:O21"/>
    <mergeCell ref="P17:P21"/>
    <mergeCell ref="Q17:Q21"/>
    <mergeCell ref="J117:J119"/>
    <mergeCell ref="L117:L119"/>
    <mergeCell ref="Q117:Q119"/>
    <mergeCell ref="T117:T119"/>
    <mergeCell ref="A22:A26"/>
    <mergeCell ref="B22:B26"/>
    <mergeCell ref="C22:C26"/>
    <mergeCell ref="D22:D26"/>
    <mergeCell ref="R22:R26"/>
    <mergeCell ref="S22:S26"/>
    <mergeCell ref="T22:T26"/>
    <mergeCell ref="I22:I26"/>
    <mergeCell ref="J22:J26"/>
    <mergeCell ref="K22:K26"/>
    <mergeCell ref="L22:L26"/>
    <mergeCell ref="M22:M26"/>
    <mergeCell ref="N22:N26"/>
    <mergeCell ref="A27:A31"/>
    <mergeCell ref="B27:B31"/>
    <mergeCell ref="C27:C31"/>
    <mergeCell ref="D27:D31"/>
    <mergeCell ref="E27:E31"/>
    <mergeCell ref="F27:F31"/>
    <mergeCell ref="O22:O26"/>
    <mergeCell ref="P22:P26"/>
    <mergeCell ref="Q22:Q26"/>
    <mergeCell ref="O27:O31"/>
    <mergeCell ref="P27:P31"/>
    <mergeCell ref="Q27:Q31"/>
    <mergeCell ref="R27:R31"/>
    <mergeCell ref="S27:S31"/>
    <mergeCell ref="T27:T31"/>
    <mergeCell ref="I27:I31"/>
    <mergeCell ref="J27:J31"/>
    <mergeCell ref="K27:K31"/>
    <mergeCell ref="L27:L31"/>
    <mergeCell ref="M27:M31"/>
    <mergeCell ref="N27:N31"/>
    <mergeCell ref="R32:R36"/>
    <mergeCell ref="S32:S36"/>
    <mergeCell ref="T32:T36"/>
    <mergeCell ref="I32:I36"/>
    <mergeCell ref="J32:J36"/>
    <mergeCell ref="K32:K36"/>
    <mergeCell ref="L32:L36"/>
    <mergeCell ref="M32:M36"/>
    <mergeCell ref="N32:N36"/>
    <mergeCell ref="A37:A41"/>
    <mergeCell ref="B37:B41"/>
    <mergeCell ref="C37:C41"/>
    <mergeCell ref="D37:D41"/>
    <mergeCell ref="E37:E41"/>
    <mergeCell ref="F37:F41"/>
    <mergeCell ref="O32:O36"/>
    <mergeCell ref="P32:P36"/>
    <mergeCell ref="Q32:Q36"/>
    <mergeCell ref="A32:A36"/>
    <mergeCell ref="B32:B36"/>
    <mergeCell ref="C32:C36"/>
    <mergeCell ref="D32:D36"/>
    <mergeCell ref="E32:E36"/>
    <mergeCell ref="F32:F36"/>
    <mergeCell ref="O37:O41"/>
    <mergeCell ref="P37:P41"/>
    <mergeCell ref="Q37:Q41"/>
    <mergeCell ref="R37:R41"/>
    <mergeCell ref="S37:S41"/>
    <mergeCell ref="T37:T41"/>
    <mergeCell ref="I37:I41"/>
    <mergeCell ref="J37:J41"/>
    <mergeCell ref="K37:K41"/>
    <mergeCell ref="L37:L41"/>
    <mergeCell ref="M37:M41"/>
    <mergeCell ref="N37:N41"/>
    <mergeCell ref="R42:R46"/>
    <mergeCell ref="S42:S46"/>
    <mergeCell ref="T42:T46"/>
    <mergeCell ref="I42:I46"/>
    <mergeCell ref="J42:J46"/>
    <mergeCell ref="K42:K46"/>
    <mergeCell ref="L42:L46"/>
    <mergeCell ref="M42:M46"/>
    <mergeCell ref="N42:N46"/>
    <mergeCell ref="O42:O46"/>
    <mergeCell ref="P42:P46"/>
    <mergeCell ref="Q42:Q46"/>
    <mergeCell ref="A42:A46"/>
    <mergeCell ref="B42:B46"/>
    <mergeCell ref="C42:C46"/>
    <mergeCell ref="D42:D46"/>
    <mergeCell ref="E42:E46"/>
    <mergeCell ref="F42:F46"/>
    <mergeCell ref="A101:A105"/>
    <mergeCell ref="B101:B105"/>
    <mergeCell ref="C101:C105"/>
    <mergeCell ref="A47:A51"/>
    <mergeCell ref="B47:B51"/>
    <mergeCell ref="C47:C51"/>
    <mergeCell ref="D47:D51"/>
    <mergeCell ref="E47:E51"/>
    <mergeCell ref="F47:F51"/>
    <mergeCell ref="A52:A53"/>
    <mergeCell ref="B52:B53"/>
    <mergeCell ref="C52:C53"/>
    <mergeCell ref="D52:D53"/>
    <mergeCell ref="E52:E53"/>
    <mergeCell ref="F52:F53"/>
    <mergeCell ref="A71:A77"/>
    <mergeCell ref="B71:B77"/>
    <mergeCell ref="R47:R51"/>
    <mergeCell ref="S47:S51"/>
    <mergeCell ref="T47:T51"/>
    <mergeCell ref="I47:I51"/>
    <mergeCell ref="J47:J51"/>
    <mergeCell ref="K47:K51"/>
    <mergeCell ref="L47:L51"/>
    <mergeCell ref="M47:M51"/>
    <mergeCell ref="N47:N51"/>
    <mergeCell ref="O47:O51"/>
    <mergeCell ref="P47:P51"/>
    <mergeCell ref="Q47:Q51"/>
    <mergeCell ref="T101:T105"/>
    <mergeCell ref="N101:N105"/>
    <mergeCell ref="O101:O105"/>
    <mergeCell ref="T52:T53"/>
    <mergeCell ref="N52:N53"/>
    <mergeCell ref="M52:M53"/>
    <mergeCell ref="P52:P53"/>
    <mergeCell ref="Q52:Q53"/>
    <mergeCell ref="R52:R53"/>
    <mergeCell ref="S52:S53"/>
    <mergeCell ref="O52:O53"/>
    <mergeCell ref="M56:M60"/>
    <mergeCell ref="P56:P60"/>
    <mergeCell ref="Q56:Q60"/>
    <mergeCell ref="S56:S60"/>
    <mergeCell ref="N56:N60"/>
    <mergeCell ref="R56:R60"/>
    <mergeCell ref="B137:E137"/>
    <mergeCell ref="N71:N77"/>
    <mergeCell ref="O71:O77"/>
    <mergeCell ref="P71:P77"/>
    <mergeCell ref="Q71:Q77"/>
    <mergeCell ref="R71:R77"/>
    <mergeCell ref="S71:S77"/>
    <mergeCell ref="T71:V77"/>
    <mergeCell ref="C71:C77"/>
    <mergeCell ref="D71:D77"/>
    <mergeCell ref="E71:E77"/>
    <mergeCell ref="F71:F77"/>
    <mergeCell ref="G71:G77"/>
    <mergeCell ref="J71:J77"/>
    <mergeCell ref="K71:K77"/>
    <mergeCell ref="L71:L77"/>
    <mergeCell ref="M71:M77"/>
    <mergeCell ref="B133:E133"/>
    <mergeCell ref="S93:S94"/>
    <mergeCell ref="T93:T94"/>
    <mergeCell ref="P101:P105"/>
    <mergeCell ref="Q101:Q105"/>
    <mergeCell ref="R101:R105"/>
    <mergeCell ref="S101:S105"/>
  </mergeCells>
  <phoneticPr fontId="41" type="noConversion"/>
  <conditionalFormatting sqref="F56 H56:J56 G56:G60 H57:H60 F61 I61:J61">
    <cfRule type="containsBlanks" dxfId="15" priority="3" stopIfTrue="1">
      <formula>ISBLANK(F56)</formula>
    </cfRule>
  </conditionalFormatting>
  <conditionalFormatting sqref="F71 H71:J71 H72:I77">
    <cfRule type="containsBlanks" dxfId="14" priority="6" stopIfTrue="1">
      <formula>ISBLANK(F71)</formula>
    </cfRule>
  </conditionalFormatting>
  <conditionalFormatting sqref="F120 H120:J120 H121:I121 F122 H122:J122 H123:I125">
    <cfRule type="containsBlanks" dxfId="13" priority="10" stopIfTrue="1">
      <formula>ISBLANK(F120)</formula>
    </cfRule>
  </conditionalFormatting>
  <conditionalFormatting sqref="F127 H127:J127 H128:I130">
    <cfRule type="containsBlanks" dxfId="12" priority="2" stopIfTrue="1">
      <formula>ISBLANK(F127)</formula>
    </cfRule>
  </conditionalFormatting>
  <conditionalFormatting sqref="F134 H134:J134">
    <cfRule type="containsBlanks" dxfId="11" priority="8" stopIfTrue="1">
      <formula>ISBLANK(F134)</formula>
    </cfRule>
  </conditionalFormatting>
  <conditionalFormatting sqref="F138 H138:J138">
    <cfRule type="containsBlanks" dxfId="10" priority="5" stopIfTrue="1">
      <formula>ISBLANK(F138)</formula>
    </cfRule>
  </conditionalFormatting>
  <conditionalFormatting sqref="F66:G66 I66:J66 F67:J68">
    <cfRule type="containsBlanks" dxfId="9" priority="11" stopIfTrue="1">
      <formula>ISBLANK(F66)</formula>
    </cfRule>
  </conditionalFormatting>
  <conditionalFormatting sqref="F3:I7 G8:H11 F12:I12 F17:I17 F22:I22 F27:I27 F32:I32 F37:I37 F42:I42 F47:I47 G84:H98 F95:I98 F99:G100 F101:I101 G101:H105 F106:I106 G107:H109 G118:H119 H120:H125">
    <cfRule type="containsBlanks" dxfId="8" priority="18" stopIfTrue="1">
      <formula>ISBLANK(F3)</formula>
    </cfRule>
  </conditionalFormatting>
  <conditionalFormatting sqref="F54:I55 F67:I70 F78:I83 F92:I93 F110:I117">
    <cfRule type="containsBlanks" dxfId="7" priority="12" stopIfTrue="1">
      <formula>ISBLANK(F54)</formula>
    </cfRule>
  </conditionalFormatting>
  <conditionalFormatting sqref="F126:I126">
    <cfRule type="containsBlanks" dxfId="6" priority="1" stopIfTrue="1">
      <formula>ISBLANK(F126)</formula>
    </cfRule>
  </conditionalFormatting>
  <conditionalFormatting sqref="F131:I133">
    <cfRule type="containsBlanks" dxfId="5" priority="7" stopIfTrue="1">
      <formula>ISBLANK(F131)</formula>
    </cfRule>
  </conditionalFormatting>
  <conditionalFormatting sqref="F137:I137">
    <cfRule type="containsBlanks" dxfId="4" priority="4" stopIfTrue="1">
      <formula>ISBLANK(F137)</formula>
    </cfRule>
  </conditionalFormatting>
  <conditionalFormatting sqref="G13:H55 G52:I52">
    <cfRule type="containsBlanks" dxfId="3" priority="17" stopIfTrue="1">
      <formula>ISBLANK(G13)</formula>
    </cfRule>
  </conditionalFormatting>
  <conditionalFormatting sqref="G112:H113">
    <cfRule type="containsBlanks" dxfId="2" priority="14" stopIfTrue="1">
      <formula>ISBLANK(G112)</formula>
    </cfRule>
  </conditionalFormatting>
  <pageMargins left="0.5" right="0.5" top="0.75" bottom="0.75" header="0.27777800000000002" footer="0.27777800000000002"/>
  <pageSetup orientation="portrait"/>
  <headerFooter>
    <oddHeader>&amp;L&amp;"Avenir Next Regular,Regular"&amp;10&amp;K000000Scadenzario_polizze&amp;R&amp;"Avenir Next Regular,Regular"&amp;10&amp;K000000Aggiornato al: 17/10/2022</oddHeader>
    <oddFooter>&amp;C&amp;"Helvetica,Regular"&amp;12&amp;K000000&amp;P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281"/>
  <sheetViews>
    <sheetView showGridLines="0" workbookViewId="0">
      <selection activeCell="C9" sqref="C9:C12"/>
    </sheetView>
  </sheetViews>
  <sheetFormatPr defaultColWidth="16.28515625" defaultRowHeight="18" customHeight="1"/>
  <cols>
    <col min="1" max="1" width="5.140625" style="1" customWidth="1"/>
    <col min="2" max="2" width="28.85546875" style="1" customWidth="1"/>
    <col min="3" max="3" width="27" style="1" customWidth="1"/>
    <col min="4" max="5" width="22" style="1" customWidth="1"/>
    <col min="6" max="6" width="35.7109375" style="1" customWidth="1"/>
    <col min="7" max="8" width="45.85546875" style="1" customWidth="1"/>
    <col min="9" max="9" width="26.28515625" style="1" customWidth="1"/>
    <col min="10" max="10" width="28.85546875" style="1" customWidth="1"/>
    <col min="11" max="11" width="1.28515625" style="1" customWidth="1"/>
    <col min="12" max="12" width="26.85546875" style="1" customWidth="1"/>
    <col min="13" max="15" width="18.7109375" style="1" customWidth="1"/>
    <col min="16" max="16" width="17.85546875" style="1" customWidth="1"/>
    <col min="17" max="17" width="17.28515625" style="1" customWidth="1"/>
    <col min="18" max="18" width="19" style="1" customWidth="1"/>
    <col min="19" max="19" width="18.85546875" style="1" customWidth="1"/>
    <col min="20" max="20" width="70.140625" style="1" customWidth="1"/>
    <col min="21" max="21" width="1.28515625" style="1" customWidth="1"/>
    <col min="22" max="22" width="16.28515625" style="1" customWidth="1"/>
    <col min="23" max="16384" width="16.28515625" style="1"/>
  </cols>
  <sheetData>
    <row r="1" spans="1:21" ht="32.1" customHeight="1">
      <c r="A1" s="2" t="s">
        <v>0</v>
      </c>
      <c r="B1" s="3" t="s">
        <v>1</v>
      </c>
      <c r="C1" s="3" t="s">
        <v>2</v>
      </c>
      <c r="D1" s="3" t="s">
        <v>3</v>
      </c>
      <c r="E1" s="3" t="s">
        <v>4</v>
      </c>
      <c r="F1" s="3" t="s">
        <v>5</v>
      </c>
      <c r="G1" s="3" t="s">
        <v>6</v>
      </c>
      <c r="H1" s="3" t="s">
        <v>7</v>
      </c>
      <c r="I1" s="3" t="s">
        <v>8</v>
      </c>
      <c r="J1" s="3" t="s">
        <v>9</v>
      </c>
      <c r="K1" s="4"/>
      <c r="L1" s="5" t="s">
        <v>10</v>
      </c>
      <c r="M1" s="6" t="s">
        <v>11</v>
      </c>
      <c r="N1" s="6" t="s">
        <v>12</v>
      </c>
      <c r="O1" s="7">
        <v>45017</v>
      </c>
      <c r="P1" s="7">
        <v>45047</v>
      </c>
      <c r="Q1" s="7">
        <v>45078</v>
      </c>
      <c r="R1" s="7">
        <v>45108</v>
      </c>
      <c r="S1" s="7">
        <v>45139</v>
      </c>
      <c r="T1" s="6" t="s">
        <v>13</v>
      </c>
      <c r="U1" s="4"/>
    </row>
    <row r="2" spans="1:21" ht="19.7" customHeight="1">
      <c r="A2" s="8"/>
      <c r="B2" s="9"/>
      <c r="C2" s="9"/>
      <c r="D2" s="9"/>
      <c r="E2" s="9"/>
      <c r="F2" s="9"/>
      <c r="G2" s="9"/>
      <c r="H2" s="10"/>
      <c r="I2" s="9"/>
      <c r="J2" s="9"/>
      <c r="K2" s="11"/>
      <c r="L2" s="11"/>
      <c r="M2" s="12"/>
      <c r="N2" s="12"/>
      <c r="O2" s="12"/>
      <c r="P2" s="12"/>
      <c r="Q2" s="12"/>
      <c r="R2" s="12"/>
      <c r="S2" s="12"/>
      <c r="T2" s="13"/>
      <c r="U2" s="11"/>
    </row>
    <row r="3" spans="1:21" ht="23.25" customHeight="1">
      <c r="A3" s="693">
        <v>1</v>
      </c>
      <c r="B3" s="703" t="s">
        <v>14</v>
      </c>
      <c r="C3" s="566" t="s">
        <v>15</v>
      </c>
      <c r="D3" s="566" t="s">
        <v>16</v>
      </c>
      <c r="E3" s="566" t="s">
        <v>17</v>
      </c>
      <c r="F3" s="700" t="s">
        <v>18</v>
      </c>
      <c r="G3" s="17" t="s">
        <v>19</v>
      </c>
      <c r="H3" s="18">
        <v>600000</v>
      </c>
      <c r="I3" s="564">
        <v>1284.17</v>
      </c>
      <c r="J3" s="566" t="s">
        <v>20</v>
      </c>
      <c r="K3" s="757"/>
      <c r="L3" s="605">
        <v>45085</v>
      </c>
      <c r="M3" s="544"/>
      <c r="N3" s="544"/>
      <c r="O3" s="544"/>
      <c r="P3" s="544"/>
      <c r="Q3" s="548">
        <f>I3</f>
        <v>1284.17</v>
      </c>
      <c r="R3" s="544"/>
      <c r="S3" s="544"/>
      <c r="T3" s="546"/>
      <c r="U3" s="22"/>
    </row>
    <row r="4" spans="1:21" ht="23.25" customHeight="1">
      <c r="A4" s="565"/>
      <c r="B4" s="565"/>
      <c r="C4" s="565"/>
      <c r="D4" s="565"/>
      <c r="E4" s="565"/>
      <c r="F4" s="565"/>
      <c r="G4" s="17" t="s">
        <v>21</v>
      </c>
      <c r="H4" s="18">
        <v>100000</v>
      </c>
      <c r="I4" s="565"/>
      <c r="J4" s="565"/>
      <c r="K4" s="565"/>
      <c r="L4" s="606"/>
      <c r="M4" s="545"/>
      <c r="N4" s="545"/>
      <c r="O4" s="545"/>
      <c r="P4" s="545"/>
      <c r="Q4" s="545"/>
      <c r="R4" s="545"/>
      <c r="S4" s="545"/>
      <c r="T4" s="547"/>
      <c r="U4" s="22"/>
    </row>
    <row r="5" spans="1:21" ht="23.25" customHeight="1">
      <c r="A5" s="565"/>
      <c r="B5" s="565"/>
      <c r="C5" s="565"/>
      <c r="D5" s="565"/>
      <c r="E5" s="565"/>
      <c r="F5" s="565"/>
      <c r="G5" s="17" t="s">
        <v>22</v>
      </c>
      <c r="H5" s="18">
        <v>500000</v>
      </c>
      <c r="I5" s="565"/>
      <c r="J5" s="565"/>
      <c r="K5" s="565"/>
      <c r="L5" s="606"/>
      <c r="M5" s="545"/>
      <c r="N5" s="545"/>
      <c r="O5" s="545"/>
      <c r="P5" s="545"/>
      <c r="Q5" s="545"/>
      <c r="R5" s="545"/>
      <c r="S5" s="545"/>
      <c r="T5" s="547"/>
      <c r="U5" s="22"/>
    </row>
    <row r="6" spans="1:21" ht="23.25" customHeight="1">
      <c r="A6" s="565"/>
      <c r="B6" s="565"/>
      <c r="C6" s="565"/>
      <c r="D6" s="565"/>
      <c r="E6" s="565"/>
      <c r="F6" s="565"/>
      <c r="G6" s="17" t="s">
        <v>23</v>
      </c>
      <c r="H6" s="18">
        <v>20000</v>
      </c>
      <c r="I6" s="565"/>
      <c r="J6" s="565"/>
      <c r="K6" s="565"/>
      <c r="L6" s="606"/>
      <c r="M6" s="545"/>
      <c r="N6" s="545"/>
      <c r="O6" s="545"/>
      <c r="P6" s="545"/>
      <c r="Q6" s="545"/>
      <c r="R6" s="545"/>
      <c r="S6" s="545"/>
      <c r="T6" s="547"/>
      <c r="U6" s="22"/>
    </row>
    <row r="7" spans="1:21" ht="23.25" customHeight="1">
      <c r="A7" s="565"/>
      <c r="B7" s="565"/>
      <c r="C7" s="565"/>
      <c r="D7" s="565"/>
      <c r="E7" s="565"/>
      <c r="F7" s="565"/>
      <c r="G7" s="17" t="s">
        <v>24</v>
      </c>
      <c r="H7" s="18">
        <v>3000</v>
      </c>
      <c r="I7" s="565"/>
      <c r="J7" s="565"/>
      <c r="K7" s="565"/>
      <c r="L7" s="606"/>
      <c r="M7" s="545"/>
      <c r="N7" s="545"/>
      <c r="O7" s="545"/>
      <c r="P7" s="545"/>
      <c r="Q7" s="545"/>
      <c r="R7" s="545"/>
      <c r="S7" s="545"/>
      <c r="T7" s="547"/>
      <c r="U7" s="22"/>
    </row>
    <row r="8" spans="1:21" ht="23.25" customHeight="1">
      <c r="A8" s="565"/>
      <c r="B8" s="565"/>
      <c r="C8" s="565"/>
      <c r="D8" s="565"/>
      <c r="E8" s="565"/>
      <c r="F8" s="565"/>
      <c r="G8" s="17" t="s">
        <v>25</v>
      </c>
      <c r="H8" s="18">
        <v>5000</v>
      </c>
      <c r="I8" s="565"/>
      <c r="J8" s="565"/>
      <c r="K8" s="565"/>
      <c r="L8" s="606"/>
      <c r="M8" s="545"/>
      <c r="N8" s="545"/>
      <c r="O8" s="545"/>
      <c r="P8" s="545"/>
      <c r="Q8" s="545"/>
      <c r="R8" s="545"/>
      <c r="S8" s="545"/>
      <c r="T8" s="547"/>
      <c r="U8" s="22"/>
    </row>
    <row r="9" spans="1:21" ht="38.25" customHeight="1">
      <c r="A9" s="693">
        <v>2</v>
      </c>
      <c r="B9" s="703" t="s">
        <v>14</v>
      </c>
      <c r="C9" s="566" t="s">
        <v>15</v>
      </c>
      <c r="D9" s="566" t="s">
        <v>16</v>
      </c>
      <c r="E9" s="566" t="s">
        <v>17</v>
      </c>
      <c r="F9" s="700" t="s">
        <v>26</v>
      </c>
      <c r="G9" s="17" t="s">
        <v>27</v>
      </c>
      <c r="H9" s="18">
        <v>500000</v>
      </c>
      <c r="I9" s="564">
        <v>1257.92</v>
      </c>
      <c r="J9" s="566" t="s">
        <v>28</v>
      </c>
      <c r="K9" s="757"/>
      <c r="L9" s="605">
        <v>45291</v>
      </c>
      <c r="M9" s="544"/>
      <c r="N9" s="544"/>
      <c r="O9" s="544"/>
      <c r="P9" s="544"/>
      <c r="Q9" s="544"/>
      <c r="R9" s="544"/>
      <c r="S9" s="548"/>
      <c r="T9" s="764" t="s">
        <v>29</v>
      </c>
      <c r="U9" s="22"/>
    </row>
    <row r="10" spans="1:21" ht="23.25" customHeight="1">
      <c r="A10" s="565"/>
      <c r="B10" s="565"/>
      <c r="C10" s="565"/>
      <c r="D10" s="565"/>
      <c r="E10" s="565"/>
      <c r="F10" s="565"/>
      <c r="G10" s="17" t="s">
        <v>30</v>
      </c>
      <c r="H10" s="18">
        <v>10000</v>
      </c>
      <c r="I10" s="565"/>
      <c r="J10" s="565"/>
      <c r="K10" s="565"/>
      <c r="L10" s="606"/>
      <c r="M10" s="545"/>
      <c r="N10" s="545"/>
      <c r="O10" s="545"/>
      <c r="P10" s="545"/>
      <c r="Q10" s="545"/>
      <c r="R10" s="545"/>
      <c r="S10" s="545"/>
      <c r="T10" s="547"/>
      <c r="U10" s="22"/>
    </row>
    <row r="11" spans="1:21" ht="23.25" customHeight="1">
      <c r="A11" s="565"/>
      <c r="B11" s="565"/>
      <c r="C11" s="565"/>
      <c r="D11" s="565"/>
      <c r="E11" s="565"/>
      <c r="F11" s="565"/>
      <c r="G11" s="17" t="s">
        <v>31</v>
      </c>
      <c r="H11" s="18">
        <v>100</v>
      </c>
      <c r="I11" s="565"/>
      <c r="J11" s="565"/>
      <c r="K11" s="565"/>
      <c r="L11" s="606"/>
      <c r="M11" s="545"/>
      <c r="N11" s="545"/>
      <c r="O11" s="545"/>
      <c r="P11" s="545"/>
      <c r="Q11" s="545"/>
      <c r="R11" s="545"/>
      <c r="S11" s="545"/>
      <c r="T11" s="547"/>
      <c r="U11" s="22"/>
    </row>
    <row r="12" spans="1:21" ht="23.25" customHeight="1">
      <c r="A12" s="565"/>
      <c r="B12" s="565"/>
      <c r="C12" s="565"/>
      <c r="D12" s="565"/>
      <c r="E12" s="565"/>
      <c r="F12" s="565"/>
      <c r="G12" s="17" t="s">
        <v>32</v>
      </c>
      <c r="H12" s="18">
        <v>100</v>
      </c>
      <c r="I12" s="565"/>
      <c r="J12" s="565"/>
      <c r="K12" s="565"/>
      <c r="L12" s="606"/>
      <c r="M12" s="545"/>
      <c r="N12" s="545"/>
      <c r="O12" s="545"/>
      <c r="P12" s="545"/>
      <c r="Q12" s="545"/>
      <c r="R12" s="545"/>
      <c r="S12" s="545"/>
      <c r="T12" s="547"/>
      <c r="U12" s="22"/>
    </row>
    <row r="13" spans="1:21" ht="53.25" customHeight="1">
      <c r="A13" s="693">
        <v>3</v>
      </c>
      <c r="B13" s="703" t="s">
        <v>33</v>
      </c>
      <c r="C13" s="566" t="s">
        <v>458</v>
      </c>
      <c r="D13" s="566" t="s">
        <v>16</v>
      </c>
      <c r="E13" s="566" t="s">
        <v>17</v>
      </c>
      <c r="F13" s="700" t="s">
        <v>34</v>
      </c>
      <c r="G13" s="17" t="s">
        <v>35</v>
      </c>
      <c r="H13" s="18">
        <v>5000000</v>
      </c>
      <c r="I13" s="700" t="s">
        <v>36</v>
      </c>
      <c r="J13" s="566" t="s">
        <v>37</v>
      </c>
      <c r="K13" s="757"/>
      <c r="L13" s="605">
        <v>45044</v>
      </c>
      <c r="M13" s="544"/>
      <c r="N13" s="544"/>
      <c r="O13" s="548">
        <v>5039.1000000000004</v>
      </c>
      <c r="P13" s="544"/>
      <c r="Q13" s="548">
        <v>8244</v>
      </c>
      <c r="R13" s="544"/>
      <c r="S13" s="544"/>
      <c r="T13" s="764" t="s">
        <v>459</v>
      </c>
      <c r="U13" s="22"/>
    </row>
    <row r="14" spans="1:21" ht="38.25" customHeight="1">
      <c r="A14" s="565"/>
      <c r="B14" s="565"/>
      <c r="C14" s="565"/>
      <c r="D14" s="565"/>
      <c r="E14" s="565"/>
      <c r="F14" s="565"/>
      <c r="G14" s="24" t="s">
        <v>38</v>
      </c>
      <c r="H14" s="18">
        <v>5000000</v>
      </c>
      <c r="I14" s="565"/>
      <c r="J14" s="565"/>
      <c r="K14" s="565"/>
      <c r="L14" s="606"/>
      <c r="M14" s="545"/>
      <c r="N14" s="545"/>
      <c r="O14" s="545"/>
      <c r="P14" s="545"/>
      <c r="Q14" s="545"/>
      <c r="R14" s="545"/>
      <c r="S14" s="545"/>
      <c r="T14" s="547"/>
      <c r="U14" s="22"/>
    </row>
    <row r="15" spans="1:21" ht="38.25" customHeight="1">
      <c r="A15" s="657"/>
      <c r="B15" s="657"/>
      <c r="C15" s="657"/>
      <c r="D15" s="657"/>
      <c r="E15" s="657"/>
      <c r="F15" s="829"/>
      <c r="G15" s="25" t="s">
        <v>39</v>
      </c>
      <c r="H15" s="26">
        <v>1500000</v>
      </c>
      <c r="I15" s="829"/>
      <c r="J15" s="657"/>
      <c r="K15" s="657"/>
      <c r="L15" s="630"/>
      <c r="M15" s="556"/>
      <c r="N15" s="556"/>
      <c r="O15" s="556"/>
      <c r="P15" s="556"/>
      <c r="Q15" s="556"/>
      <c r="R15" s="556"/>
      <c r="S15" s="556"/>
      <c r="T15" s="711"/>
      <c r="U15" s="27"/>
    </row>
    <row r="16" spans="1:21" ht="23.25" customHeight="1">
      <c r="A16" s="28"/>
      <c r="B16" s="29" t="s">
        <v>40</v>
      </c>
      <c r="C16" s="30"/>
      <c r="D16" s="30"/>
      <c r="E16" s="30"/>
      <c r="F16" s="31" t="s">
        <v>41</v>
      </c>
      <c r="G16" s="32" t="s">
        <v>41</v>
      </c>
      <c r="H16" s="31" t="s">
        <v>41</v>
      </c>
      <c r="I16" s="31" t="s">
        <v>41</v>
      </c>
      <c r="J16" s="29"/>
      <c r="K16" s="33"/>
      <c r="L16" s="34"/>
      <c r="M16" s="35">
        <f t="shared" ref="M16:S16" si="0">SUM(M3:M15)</f>
        <v>0</v>
      </c>
      <c r="N16" s="35">
        <f t="shared" si="0"/>
        <v>0</v>
      </c>
      <c r="O16" s="35">
        <f t="shared" si="0"/>
        <v>5039.1000000000004</v>
      </c>
      <c r="P16" s="35">
        <f t="shared" si="0"/>
        <v>0</v>
      </c>
      <c r="Q16" s="35">
        <f t="shared" si="0"/>
        <v>9528.17</v>
      </c>
      <c r="R16" s="35">
        <f t="shared" si="0"/>
        <v>0</v>
      </c>
      <c r="S16" s="35">
        <f t="shared" si="0"/>
        <v>0</v>
      </c>
      <c r="T16" s="36"/>
      <c r="U16" s="33"/>
    </row>
    <row r="17" spans="1:21" ht="53.25" customHeight="1">
      <c r="A17" s="693">
        <v>4</v>
      </c>
      <c r="B17" s="703" t="s">
        <v>42</v>
      </c>
      <c r="C17" s="566" t="s">
        <v>15</v>
      </c>
      <c r="D17" s="566" t="s">
        <v>16</v>
      </c>
      <c r="E17" s="566" t="s">
        <v>17</v>
      </c>
      <c r="F17" s="700" t="s">
        <v>43</v>
      </c>
      <c r="G17" s="17" t="s">
        <v>44</v>
      </c>
      <c r="H17" s="18">
        <v>12000000</v>
      </c>
      <c r="I17" s="564">
        <v>1590</v>
      </c>
      <c r="J17" s="566" t="s">
        <v>45</v>
      </c>
      <c r="K17" s="757"/>
      <c r="L17" s="605">
        <v>45107</v>
      </c>
      <c r="M17" s="544"/>
      <c r="N17" s="544"/>
      <c r="O17" s="544"/>
      <c r="P17" s="544"/>
      <c r="Q17" s="548">
        <f>I17</f>
        <v>1590</v>
      </c>
      <c r="R17" s="544"/>
      <c r="S17" s="544"/>
      <c r="T17" s="546"/>
      <c r="U17" s="22"/>
    </row>
    <row r="18" spans="1:21" ht="23.25" customHeight="1">
      <c r="A18" s="565"/>
      <c r="B18" s="565"/>
      <c r="C18" s="565"/>
      <c r="D18" s="565"/>
      <c r="E18" s="565"/>
      <c r="F18" s="565"/>
      <c r="G18" s="17" t="s">
        <v>46</v>
      </c>
      <c r="H18" s="18">
        <v>10000</v>
      </c>
      <c r="I18" s="565"/>
      <c r="J18" s="565"/>
      <c r="K18" s="565"/>
      <c r="L18" s="606"/>
      <c r="M18" s="545"/>
      <c r="N18" s="545"/>
      <c r="O18" s="545"/>
      <c r="P18" s="545"/>
      <c r="Q18" s="545"/>
      <c r="R18" s="545"/>
      <c r="S18" s="545"/>
      <c r="T18" s="547"/>
      <c r="U18" s="22"/>
    </row>
    <row r="19" spans="1:21" ht="23.25" customHeight="1">
      <c r="A19" s="565"/>
      <c r="B19" s="565"/>
      <c r="C19" s="565"/>
      <c r="D19" s="565"/>
      <c r="E19" s="565"/>
      <c r="F19" s="565"/>
      <c r="G19" s="17" t="s">
        <v>47</v>
      </c>
      <c r="H19" s="18">
        <v>2000000</v>
      </c>
      <c r="I19" s="565"/>
      <c r="J19" s="565"/>
      <c r="K19" s="565"/>
      <c r="L19" s="606"/>
      <c r="M19" s="545"/>
      <c r="N19" s="545"/>
      <c r="O19" s="545"/>
      <c r="P19" s="545"/>
      <c r="Q19" s="545"/>
      <c r="R19" s="545"/>
      <c r="S19" s="545"/>
      <c r="T19" s="547"/>
      <c r="U19" s="22"/>
    </row>
    <row r="20" spans="1:21" ht="23.25" customHeight="1">
      <c r="A20" s="565"/>
      <c r="B20" s="565"/>
      <c r="C20" s="565"/>
      <c r="D20" s="565"/>
      <c r="E20" s="565"/>
      <c r="F20" s="565"/>
      <c r="G20" s="17" t="s">
        <v>48</v>
      </c>
      <c r="H20" s="18">
        <v>16200</v>
      </c>
      <c r="I20" s="565"/>
      <c r="J20" s="565"/>
      <c r="K20" s="565"/>
      <c r="L20" s="606"/>
      <c r="M20" s="545"/>
      <c r="N20" s="545"/>
      <c r="O20" s="545"/>
      <c r="P20" s="545"/>
      <c r="Q20" s="545"/>
      <c r="R20" s="545"/>
      <c r="S20" s="545"/>
      <c r="T20" s="547"/>
      <c r="U20" s="22"/>
    </row>
    <row r="21" spans="1:21" ht="23.25" customHeight="1">
      <c r="A21" s="565"/>
      <c r="B21" s="565"/>
      <c r="C21" s="565"/>
      <c r="D21" s="565"/>
      <c r="E21" s="565"/>
      <c r="F21" s="565"/>
      <c r="G21" s="17" t="s">
        <v>49</v>
      </c>
      <c r="H21" s="18">
        <v>16200</v>
      </c>
      <c r="I21" s="565"/>
      <c r="J21" s="565"/>
      <c r="K21" s="565"/>
      <c r="L21" s="606"/>
      <c r="M21" s="545"/>
      <c r="N21" s="545"/>
      <c r="O21" s="545"/>
      <c r="P21" s="545"/>
      <c r="Q21" s="545"/>
      <c r="R21" s="545"/>
      <c r="S21" s="545"/>
      <c r="T21" s="547"/>
      <c r="U21" s="22"/>
    </row>
    <row r="22" spans="1:21" ht="23.25" customHeight="1">
      <c r="A22" s="565"/>
      <c r="B22" s="565"/>
      <c r="C22" s="565"/>
      <c r="D22" s="565"/>
      <c r="E22" s="565"/>
      <c r="F22" s="565"/>
      <c r="G22" s="17" t="s">
        <v>50</v>
      </c>
      <c r="H22" s="18">
        <v>16200</v>
      </c>
      <c r="I22" s="565"/>
      <c r="J22" s="565"/>
      <c r="K22" s="565"/>
      <c r="L22" s="606"/>
      <c r="M22" s="545"/>
      <c r="N22" s="545"/>
      <c r="O22" s="545"/>
      <c r="P22" s="545"/>
      <c r="Q22" s="545"/>
      <c r="R22" s="545"/>
      <c r="S22" s="545"/>
      <c r="T22" s="547"/>
      <c r="U22" s="22"/>
    </row>
    <row r="23" spans="1:21" ht="23.25" customHeight="1">
      <c r="A23" s="565"/>
      <c r="B23" s="565"/>
      <c r="C23" s="565"/>
      <c r="D23" s="565"/>
      <c r="E23" s="565"/>
      <c r="F23" s="565"/>
      <c r="G23" s="17" t="s">
        <v>51</v>
      </c>
      <c r="H23" s="18">
        <v>16200</v>
      </c>
      <c r="I23" s="565"/>
      <c r="J23" s="565"/>
      <c r="K23" s="565"/>
      <c r="L23" s="606"/>
      <c r="M23" s="545"/>
      <c r="N23" s="545"/>
      <c r="O23" s="545"/>
      <c r="P23" s="545"/>
      <c r="Q23" s="545"/>
      <c r="R23" s="545"/>
      <c r="S23" s="545"/>
      <c r="T23" s="547"/>
      <c r="U23" s="22"/>
    </row>
    <row r="24" spans="1:21" ht="23.25" customHeight="1">
      <c r="A24" s="565"/>
      <c r="B24" s="565"/>
      <c r="C24" s="565"/>
      <c r="D24" s="565"/>
      <c r="E24" s="565"/>
      <c r="F24" s="565"/>
      <c r="G24" s="17" t="s">
        <v>52</v>
      </c>
      <c r="H24" s="18">
        <v>20000</v>
      </c>
      <c r="I24" s="565"/>
      <c r="J24" s="565"/>
      <c r="K24" s="565"/>
      <c r="L24" s="606"/>
      <c r="M24" s="545"/>
      <c r="N24" s="545"/>
      <c r="O24" s="545"/>
      <c r="P24" s="545"/>
      <c r="Q24" s="545"/>
      <c r="R24" s="545"/>
      <c r="S24" s="545"/>
      <c r="T24" s="547"/>
      <c r="U24" s="22"/>
    </row>
    <row r="25" spans="1:21" ht="98.25" customHeight="1">
      <c r="A25" s="565"/>
      <c r="B25" s="565"/>
      <c r="C25" s="565"/>
      <c r="D25" s="565"/>
      <c r="E25" s="565"/>
      <c r="F25" s="565"/>
      <c r="G25" s="17" t="s">
        <v>53</v>
      </c>
      <c r="H25" s="37" t="s">
        <v>54</v>
      </c>
      <c r="I25" s="565"/>
      <c r="J25" s="565"/>
      <c r="K25" s="565"/>
      <c r="L25" s="606"/>
      <c r="M25" s="545"/>
      <c r="N25" s="545"/>
      <c r="O25" s="545"/>
      <c r="P25" s="545"/>
      <c r="Q25" s="545"/>
      <c r="R25" s="545"/>
      <c r="S25" s="545"/>
      <c r="T25" s="547"/>
      <c r="U25" s="22"/>
    </row>
    <row r="26" spans="1:21" ht="23.25" customHeight="1">
      <c r="A26" s="565"/>
      <c r="B26" s="565"/>
      <c r="C26" s="565"/>
      <c r="D26" s="565"/>
      <c r="E26" s="565"/>
      <c r="F26" s="565"/>
      <c r="G26" s="17" t="s">
        <v>55</v>
      </c>
      <c r="H26" s="38">
        <v>20000</v>
      </c>
      <c r="I26" s="565"/>
      <c r="J26" s="565"/>
      <c r="K26" s="565"/>
      <c r="L26" s="606"/>
      <c r="M26" s="545"/>
      <c r="N26" s="545"/>
      <c r="O26" s="545"/>
      <c r="P26" s="545"/>
      <c r="Q26" s="545"/>
      <c r="R26" s="545"/>
      <c r="S26" s="545"/>
      <c r="T26" s="547"/>
      <c r="U26" s="22"/>
    </row>
    <row r="27" spans="1:21" ht="53.25" customHeight="1">
      <c r="A27" s="14">
        <v>5</v>
      </c>
      <c r="B27" s="15" t="s">
        <v>42</v>
      </c>
      <c r="C27" s="16" t="s">
        <v>15</v>
      </c>
      <c r="D27" s="16" t="s">
        <v>56</v>
      </c>
      <c r="E27" s="16" t="s">
        <v>57</v>
      </c>
      <c r="F27" s="17" t="s">
        <v>58</v>
      </c>
      <c r="G27" s="17" t="s">
        <v>59</v>
      </c>
      <c r="H27" s="18">
        <v>26000</v>
      </c>
      <c r="I27" s="37" t="s">
        <v>60</v>
      </c>
      <c r="J27" s="16" t="s">
        <v>61</v>
      </c>
      <c r="K27" s="22"/>
      <c r="L27" s="19">
        <v>45110</v>
      </c>
      <c r="M27" s="20"/>
      <c r="N27" s="20"/>
      <c r="O27" s="20"/>
      <c r="P27" s="20"/>
      <c r="Q27" s="20"/>
      <c r="R27" s="39" t="str">
        <f>I27</f>
        <v>Inclusa nel noleggio</v>
      </c>
      <c r="S27" s="20"/>
      <c r="T27" s="21"/>
      <c r="U27" s="22"/>
    </row>
    <row r="28" spans="1:21" ht="53.25" customHeight="1">
      <c r="A28" s="693">
        <v>6</v>
      </c>
      <c r="B28" s="703" t="s">
        <v>42</v>
      </c>
      <c r="C28" s="566" t="s">
        <v>15</v>
      </c>
      <c r="D28" s="566" t="s">
        <v>16</v>
      </c>
      <c r="E28" s="566" t="s">
        <v>17</v>
      </c>
      <c r="F28" s="700" t="s">
        <v>62</v>
      </c>
      <c r="G28" s="24" t="s">
        <v>63</v>
      </c>
      <c r="H28" s="26">
        <v>12000000</v>
      </c>
      <c r="I28" s="564">
        <v>1802.77</v>
      </c>
      <c r="J28" s="566" t="s">
        <v>64</v>
      </c>
      <c r="K28" s="757"/>
      <c r="L28" s="605">
        <v>45192</v>
      </c>
      <c r="M28" s="544"/>
      <c r="N28" s="544"/>
      <c r="O28" s="544"/>
      <c r="P28" s="548"/>
      <c r="Q28" s="544"/>
      <c r="R28" s="544"/>
      <c r="S28" s="544"/>
      <c r="T28" s="546"/>
      <c r="U28" s="22"/>
    </row>
    <row r="29" spans="1:21" ht="23.25" customHeight="1">
      <c r="A29" s="565"/>
      <c r="B29" s="565"/>
      <c r="C29" s="565"/>
      <c r="D29" s="565"/>
      <c r="E29" s="565"/>
      <c r="F29" s="565"/>
      <c r="G29" s="25" t="s">
        <v>46</v>
      </c>
      <c r="H29" s="40">
        <v>10000</v>
      </c>
      <c r="I29" s="565"/>
      <c r="J29" s="565"/>
      <c r="K29" s="565"/>
      <c r="L29" s="606"/>
      <c r="M29" s="545"/>
      <c r="N29" s="545"/>
      <c r="O29" s="545"/>
      <c r="P29" s="545"/>
      <c r="Q29" s="545"/>
      <c r="R29" s="545"/>
      <c r="S29" s="545"/>
      <c r="T29" s="547"/>
      <c r="U29" s="22"/>
    </row>
    <row r="30" spans="1:21" ht="23.25" customHeight="1">
      <c r="A30" s="565"/>
      <c r="B30" s="565"/>
      <c r="C30" s="565"/>
      <c r="D30" s="565"/>
      <c r="E30" s="565"/>
      <c r="F30" s="565"/>
      <c r="G30" s="17" t="s">
        <v>47</v>
      </c>
      <c r="H30" s="18">
        <v>2000000</v>
      </c>
      <c r="I30" s="565"/>
      <c r="J30" s="565"/>
      <c r="K30" s="565"/>
      <c r="L30" s="606"/>
      <c r="M30" s="545"/>
      <c r="N30" s="545"/>
      <c r="O30" s="545"/>
      <c r="P30" s="545"/>
      <c r="Q30" s="545"/>
      <c r="R30" s="545"/>
      <c r="S30" s="545"/>
      <c r="T30" s="547"/>
      <c r="U30" s="22"/>
    </row>
    <row r="31" spans="1:21" ht="23.25" customHeight="1">
      <c r="A31" s="565"/>
      <c r="B31" s="565"/>
      <c r="C31" s="565"/>
      <c r="D31" s="565"/>
      <c r="E31" s="565"/>
      <c r="F31" s="565"/>
      <c r="G31" s="17" t="s">
        <v>48</v>
      </c>
      <c r="H31" s="18">
        <v>25677.87</v>
      </c>
      <c r="I31" s="565"/>
      <c r="J31" s="565"/>
      <c r="K31" s="565"/>
      <c r="L31" s="606"/>
      <c r="M31" s="545"/>
      <c r="N31" s="545"/>
      <c r="O31" s="545"/>
      <c r="P31" s="545"/>
      <c r="Q31" s="545"/>
      <c r="R31" s="545"/>
      <c r="S31" s="545"/>
      <c r="T31" s="547"/>
      <c r="U31" s="22"/>
    </row>
    <row r="32" spans="1:21" ht="23.25" customHeight="1">
      <c r="A32" s="565"/>
      <c r="B32" s="565"/>
      <c r="C32" s="565"/>
      <c r="D32" s="565"/>
      <c r="E32" s="565"/>
      <c r="F32" s="565"/>
      <c r="G32" s="17" t="s">
        <v>49</v>
      </c>
      <c r="H32" s="18">
        <v>25677.87</v>
      </c>
      <c r="I32" s="565"/>
      <c r="J32" s="565"/>
      <c r="K32" s="565"/>
      <c r="L32" s="606"/>
      <c r="M32" s="545"/>
      <c r="N32" s="545"/>
      <c r="O32" s="545"/>
      <c r="P32" s="545"/>
      <c r="Q32" s="545"/>
      <c r="R32" s="545"/>
      <c r="S32" s="545"/>
      <c r="T32" s="547"/>
      <c r="U32" s="22"/>
    </row>
    <row r="33" spans="1:21" ht="23.25" customHeight="1">
      <c r="A33" s="565"/>
      <c r="B33" s="565"/>
      <c r="C33" s="565"/>
      <c r="D33" s="565"/>
      <c r="E33" s="565"/>
      <c r="F33" s="565"/>
      <c r="G33" s="17" t="s">
        <v>50</v>
      </c>
      <c r="H33" s="18">
        <v>25677.87</v>
      </c>
      <c r="I33" s="565"/>
      <c r="J33" s="565"/>
      <c r="K33" s="565"/>
      <c r="L33" s="606"/>
      <c r="M33" s="545"/>
      <c r="N33" s="545"/>
      <c r="O33" s="545"/>
      <c r="P33" s="545"/>
      <c r="Q33" s="545"/>
      <c r="R33" s="545"/>
      <c r="S33" s="545"/>
      <c r="T33" s="547"/>
      <c r="U33" s="22"/>
    </row>
    <row r="34" spans="1:21" ht="23.25" customHeight="1">
      <c r="A34" s="565"/>
      <c r="B34" s="565"/>
      <c r="C34" s="565"/>
      <c r="D34" s="565"/>
      <c r="E34" s="565"/>
      <c r="F34" s="565"/>
      <c r="G34" s="17" t="s">
        <v>51</v>
      </c>
      <c r="H34" s="18">
        <v>25677.87</v>
      </c>
      <c r="I34" s="565"/>
      <c r="J34" s="565"/>
      <c r="K34" s="565"/>
      <c r="L34" s="606"/>
      <c r="M34" s="545"/>
      <c r="N34" s="545"/>
      <c r="O34" s="545"/>
      <c r="P34" s="545"/>
      <c r="Q34" s="545"/>
      <c r="R34" s="545"/>
      <c r="S34" s="545"/>
      <c r="T34" s="547"/>
      <c r="U34" s="22"/>
    </row>
    <row r="35" spans="1:21" ht="23.25" customHeight="1">
      <c r="A35" s="565"/>
      <c r="B35" s="565"/>
      <c r="C35" s="565"/>
      <c r="D35" s="565"/>
      <c r="E35" s="565"/>
      <c r="F35" s="565"/>
      <c r="G35" s="17" t="s">
        <v>65</v>
      </c>
      <c r="H35" s="18">
        <v>25677.87</v>
      </c>
      <c r="I35" s="565"/>
      <c r="J35" s="565"/>
      <c r="K35" s="565"/>
      <c r="L35" s="606"/>
      <c r="M35" s="545"/>
      <c r="N35" s="545"/>
      <c r="O35" s="545"/>
      <c r="P35" s="545"/>
      <c r="Q35" s="545"/>
      <c r="R35" s="545"/>
      <c r="S35" s="545"/>
      <c r="T35" s="547"/>
      <c r="U35" s="22"/>
    </row>
    <row r="36" spans="1:21" ht="98.25" customHeight="1">
      <c r="A36" s="565"/>
      <c r="B36" s="565"/>
      <c r="C36" s="565"/>
      <c r="D36" s="565"/>
      <c r="E36" s="565"/>
      <c r="F36" s="565"/>
      <c r="G36" s="17" t="s">
        <v>53</v>
      </c>
      <c r="H36" s="37" t="s">
        <v>54</v>
      </c>
      <c r="I36" s="565"/>
      <c r="J36" s="565"/>
      <c r="K36" s="565"/>
      <c r="L36" s="606"/>
      <c r="M36" s="545"/>
      <c r="N36" s="545"/>
      <c r="O36" s="545"/>
      <c r="P36" s="545"/>
      <c r="Q36" s="545"/>
      <c r="R36" s="545"/>
      <c r="S36" s="545"/>
      <c r="T36" s="547"/>
      <c r="U36" s="22"/>
    </row>
    <row r="37" spans="1:21" ht="23.25" customHeight="1">
      <c r="A37" s="565"/>
      <c r="B37" s="565"/>
      <c r="C37" s="565"/>
      <c r="D37" s="565"/>
      <c r="E37" s="565"/>
      <c r="F37" s="565"/>
      <c r="G37" s="17" t="s">
        <v>55</v>
      </c>
      <c r="H37" s="38">
        <v>20000</v>
      </c>
      <c r="I37" s="565"/>
      <c r="J37" s="565"/>
      <c r="K37" s="565"/>
      <c r="L37" s="606"/>
      <c r="M37" s="545"/>
      <c r="N37" s="545"/>
      <c r="O37" s="545"/>
      <c r="P37" s="545"/>
      <c r="Q37" s="545"/>
      <c r="R37" s="545"/>
      <c r="S37" s="545"/>
      <c r="T37" s="547"/>
      <c r="U37" s="22"/>
    </row>
    <row r="38" spans="1:21" ht="53.25" customHeight="1">
      <c r="A38" s="14">
        <v>7</v>
      </c>
      <c r="B38" s="15" t="s">
        <v>42</v>
      </c>
      <c r="C38" s="16" t="s">
        <v>15</v>
      </c>
      <c r="D38" s="16" t="s">
        <v>66</v>
      </c>
      <c r="E38" s="16" t="s">
        <v>67</v>
      </c>
      <c r="F38" s="17" t="s">
        <v>68</v>
      </c>
      <c r="G38" s="17" t="s">
        <v>69</v>
      </c>
      <c r="H38" s="18">
        <v>10000000</v>
      </c>
      <c r="I38" s="18">
        <v>1075.5</v>
      </c>
      <c r="J38" s="16" t="s">
        <v>70</v>
      </c>
      <c r="K38" s="22"/>
      <c r="L38" s="19">
        <v>45193</v>
      </c>
      <c r="M38" s="20"/>
      <c r="N38" s="20"/>
      <c r="O38" s="20"/>
      <c r="P38" s="20"/>
      <c r="Q38" s="20"/>
      <c r="R38" s="20"/>
      <c r="S38" s="20"/>
      <c r="T38" s="21"/>
      <c r="U38" s="22"/>
    </row>
    <row r="39" spans="1:21" ht="53.25" customHeight="1">
      <c r="A39" s="693">
        <v>8</v>
      </c>
      <c r="B39" s="703" t="s">
        <v>42</v>
      </c>
      <c r="C39" s="566" t="s">
        <v>15</v>
      </c>
      <c r="D39" s="566" t="s">
        <v>16</v>
      </c>
      <c r="E39" s="566" t="s">
        <v>17</v>
      </c>
      <c r="F39" s="700" t="s">
        <v>71</v>
      </c>
      <c r="G39" s="17" t="s">
        <v>72</v>
      </c>
      <c r="H39" s="18">
        <v>25000</v>
      </c>
      <c r="I39" s="564">
        <v>1109.5</v>
      </c>
      <c r="J39" s="566" t="s">
        <v>73</v>
      </c>
      <c r="K39" s="757"/>
      <c r="L39" s="605">
        <v>45194</v>
      </c>
      <c r="M39" s="544"/>
      <c r="N39" s="544"/>
      <c r="O39" s="544"/>
      <c r="P39" s="548"/>
      <c r="Q39" s="544"/>
      <c r="R39" s="544"/>
      <c r="S39" s="544"/>
      <c r="T39" s="546"/>
      <c r="U39" s="22"/>
    </row>
    <row r="40" spans="1:21" ht="98.25" customHeight="1">
      <c r="A40" s="565"/>
      <c r="B40" s="565"/>
      <c r="C40" s="565"/>
      <c r="D40" s="565"/>
      <c r="E40" s="565"/>
      <c r="F40" s="565"/>
      <c r="G40" s="17" t="s">
        <v>53</v>
      </c>
      <c r="H40" s="37" t="s">
        <v>74</v>
      </c>
      <c r="I40" s="565"/>
      <c r="J40" s="565"/>
      <c r="K40" s="565"/>
      <c r="L40" s="606"/>
      <c r="M40" s="545"/>
      <c r="N40" s="545"/>
      <c r="O40" s="545"/>
      <c r="P40" s="545"/>
      <c r="Q40" s="545"/>
      <c r="R40" s="545"/>
      <c r="S40" s="545"/>
      <c r="T40" s="547"/>
      <c r="U40" s="22"/>
    </row>
    <row r="41" spans="1:21" ht="23.25" customHeight="1">
      <c r="A41" s="565"/>
      <c r="B41" s="565"/>
      <c r="C41" s="565"/>
      <c r="D41" s="565"/>
      <c r="E41" s="565"/>
      <c r="F41" s="565"/>
      <c r="G41" s="17" t="s">
        <v>55</v>
      </c>
      <c r="H41" s="18">
        <v>20000</v>
      </c>
      <c r="I41" s="565"/>
      <c r="J41" s="565"/>
      <c r="K41" s="565"/>
      <c r="L41" s="606"/>
      <c r="M41" s="545"/>
      <c r="N41" s="545"/>
      <c r="O41" s="545"/>
      <c r="P41" s="545"/>
      <c r="Q41" s="545"/>
      <c r="R41" s="545"/>
      <c r="S41" s="545"/>
      <c r="T41" s="547"/>
      <c r="U41" s="22"/>
    </row>
    <row r="42" spans="1:21" ht="83.25" customHeight="1">
      <c r="A42" s="14">
        <v>9</v>
      </c>
      <c r="B42" s="15" t="s">
        <v>42</v>
      </c>
      <c r="C42" s="16" t="s">
        <v>15</v>
      </c>
      <c r="D42" s="16" t="s">
        <v>75</v>
      </c>
      <c r="E42" s="16" t="s">
        <v>76</v>
      </c>
      <c r="F42" s="17" t="s">
        <v>77</v>
      </c>
      <c r="G42" s="17" t="s">
        <v>78</v>
      </c>
      <c r="H42" s="37" t="s">
        <v>79</v>
      </c>
      <c r="I42" s="18">
        <v>1420</v>
      </c>
      <c r="J42" s="16" t="s">
        <v>80</v>
      </c>
      <c r="K42" s="22"/>
      <c r="L42" s="19">
        <v>45261</v>
      </c>
      <c r="M42" s="20"/>
      <c r="N42" s="20"/>
      <c r="O42" s="20"/>
      <c r="P42" s="20"/>
      <c r="Q42" s="20"/>
      <c r="R42" s="20"/>
      <c r="S42" s="20"/>
      <c r="T42" s="21"/>
      <c r="U42" s="22"/>
    </row>
    <row r="43" spans="1:21" ht="53.25" customHeight="1">
      <c r="A43" s="693">
        <v>10</v>
      </c>
      <c r="B43" s="827" t="s">
        <v>42</v>
      </c>
      <c r="C43" s="566" t="s">
        <v>15</v>
      </c>
      <c r="D43" s="566" t="s">
        <v>16</v>
      </c>
      <c r="E43" s="566" t="s">
        <v>17</v>
      </c>
      <c r="F43" s="700" t="s">
        <v>81</v>
      </c>
      <c r="G43" s="17" t="s">
        <v>82</v>
      </c>
      <c r="H43" s="828"/>
      <c r="I43" s="564">
        <v>850</v>
      </c>
      <c r="J43" s="566" t="s">
        <v>83</v>
      </c>
      <c r="K43" s="757"/>
      <c r="L43" s="605">
        <v>45247</v>
      </c>
      <c r="M43" s="544"/>
      <c r="N43" s="544"/>
      <c r="O43" s="544"/>
      <c r="P43" s="544"/>
      <c r="Q43" s="544"/>
      <c r="R43" s="544"/>
      <c r="S43" s="544"/>
      <c r="T43" s="21"/>
      <c r="U43" s="22"/>
    </row>
    <row r="44" spans="1:21" ht="23.25" customHeight="1">
      <c r="A44" s="565"/>
      <c r="B44" s="565"/>
      <c r="C44" s="565"/>
      <c r="D44" s="565"/>
      <c r="E44" s="565"/>
      <c r="F44" s="565"/>
      <c r="G44" s="17" t="s">
        <v>84</v>
      </c>
      <c r="H44" s="565"/>
      <c r="I44" s="565"/>
      <c r="J44" s="565"/>
      <c r="K44" s="565"/>
      <c r="L44" s="606"/>
      <c r="M44" s="545"/>
      <c r="N44" s="545"/>
      <c r="O44" s="545"/>
      <c r="P44" s="545"/>
      <c r="Q44" s="545"/>
      <c r="R44" s="545"/>
      <c r="S44" s="545"/>
      <c r="T44" s="21"/>
      <c r="U44" s="22"/>
    </row>
    <row r="45" spans="1:21" ht="23.25" customHeight="1">
      <c r="A45" s="565"/>
      <c r="B45" s="565"/>
      <c r="C45" s="565"/>
      <c r="D45" s="565"/>
      <c r="E45" s="565"/>
      <c r="F45" s="565"/>
      <c r="G45" s="17" t="s">
        <v>55</v>
      </c>
      <c r="H45" s="565"/>
      <c r="I45" s="565"/>
      <c r="J45" s="565"/>
      <c r="K45" s="565"/>
      <c r="L45" s="606"/>
      <c r="M45" s="545"/>
      <c r="N45" s="545"/>
      <c r="O45" s="545"/>
      <c r="P45" s="545"/>
      <c r="Q45" s="545"/>
      <c r="R45" s="545"/>
      <c r="S45" s="545"/>
      <c r="T45" s="21"/>
      <c r="U45" s="22"/>
    </row>
    <row r="46" spans="1:21" ht="53.25" customHeight="1">
      <c r="A46" s="14">
        <v>11</v>
      </c>
      <c r="B46" s="41" t="s">
        <v>42</v>
      </c>
      <c r="C46" s="16" t="s">
        <v>15</v>
      </c>
      <c r="D46" s="16" t="s">
        <v>66</v>
      </c>
      <c r="E46" s="16" t="s">
        <v>17</v>
      </c>
      <c r="F46" s="17" t="s">
        <v>85</v>
      </c>
      <c r="G46" s="17" t="s">
        <v>86</v>
      </c>
      <c r="H46" s="42"/>
      <c r="I46" s="18">
        <v>687.5</v>
      </c>
      <c r="J46" s="16" t="s">
        <v>83</v>
      </c>
      <c r="K46" s="22"/>
      <c r="L46" s="19">
        <v>45247</v>
      </c>
      <c r="M46" s="20"/>
      <c r="N46" s="20"/>
      <c r="O46" s="20"/>
      <c r="P46" s="20"/>
      <c r="Q46" s="20"/>
      <c r="R46" s="20"/>
      <c r="S46" s="20"/>
      <c r="T46" s="21"/>
      <c r="U46" s="22"/>
    </row>
    <row r="47" spans="1:21" ht="38.25" customHeight="1">
      <c r="A47" s="43">
        <v>12</v>
      </c>
      <c r="B47" s="44" t="s">
        <v>42</v>
      </c>
      <c r="C47" s="45" t="s">
        <v>15</v>
      </c>
      <c r="D47" s="45" t="s">
        <v>87</v>
      </c>
      <c r="E47" s="46"/>
      <c r="F47" s="24"/>
      <c r="G47" s="47" t="s">
        <v>88</v>
      </c>
      <c r="H47" s="48"/>
      <c r="I47" s="26"/>
      <c r="J47" s="45"/>
      <c r="K47" s="27"/>
      <c r="L47" s="49"/>
      <c r="M47" s="50"/>
      <c r="N47" s="50"/>
      <c r="O47" s="50"/>
      <c r="P47" s="50"/>
      <c r="Q47" s="50"/>
      <c r="R47" s="50"/>
      <c r="S47" s="50"/>
      <c r="T47" s="51"/>
      <c r="U47" s="27"/>
    </row>
    <row r="48" spans="1:21" ht="23.25" customHeight="1">
      <c r="A48" s="28"/>
      <c r="B48" s="29" t="s">
        <v>89</v>
      </c>
      <c r="C48" s="30"/>
      <c r="D48" s="30"/>
      <c r="E48" s="30"/>
      <c r="F48" s="31" t="s">
        <v>41</v>
      </c>
      <c r="G48" s="31" t="s">
        <v>41</v>
      </c>
      <c r="H48" s="31" t="s">
        <v>41</v>
      </c>
      <c r="I48" s="31" t="s">
        <v>41</v>
      </c>
      <c r="J48" s="29"/>
      <c r="K48" s="33"/>
      <c r="L48" s="34"/>
      <c r="M48" s="35">
        <f t="shared" ref="M48:S48" si="1">SUM(M17:M47)</f>
        <v>0</v>
      </c>
      <c r="N48" s="35">
        <f t="shared" si="1"/>
        <v>0</v>
      </c>
      <c r="O48" s="35">
        <f t="shared" si="1"/>
        <v>0</v>
      </c>
      <c r="P48" s="35">
        <f t="shared" si="1"/>
        <v>0</v>
      </c>
      <c r="Q48" s="35">
        <f t="shared" si="1"/>
        <v>1590</v>
      </c>
      <c r="R48" s="35">
        <f t="shared" si="1"/>
        <v>0</v>
      </c>
      <c r="S48" s="35">
        <f t="shared" si="1"/>
        <v>0</v>
      </c>
      <c r="T48" s="36"/>
      <c r="U48" s="33"/>
    </row>
    <row r="49" spans="1:21" ht="23.25" customHeight="1">
      <c r="A49" s="52"/>
      <c r="B49" s="46"/>
      <c r="C49" s="46"/>
      <c r="D49" s="46"/>
      <c r="E49" s="46"/>
      <c r="F49" s="24" t="s">
        <v>41</v>
      </c>
      <c r="G49" s="24" t="s">
        <v>41</v>
      </c>
      <c r="H49" s="24" t="s">
        <v>41</v>
      </c>
      <c r="I49" s="24" t="s">
        <v>41</v>
      </c>
      <c r="J49" s="46"/>
      <c r="K49" s="27"/>
      <c r="L49" s="53"/>
      <c r="M49" s="50"/>
      <c r="N49" s="50"/>
      <c r="O49" s="50"/>
      <c r="P49" s="50"/>
      <c r="Q49" s="50"/>
      <c r="R49" s="50"/>
      <c r="S49" s="50"/>
      <c r="T49" s="51"/>
      <c r="U49" s="27"/>
    </row>
    <row r="50" spans="1:21" ht="24.2" customHeight="1">
      <c r="A50" s="54"/>
      <c r="B50" s="55" t="s">
        <v>90</v>
      </c>
      <c r="C50" s="56"/>
      <c r="D50" s="56"/>
      <c r="E50" s="56"/>
      <c r="F50" s="57" t="s">
        <v>41</v>
      </c>
      <c r="G50" s="57" t="s">
        <v>41</v>
      </c>
      <c r="H50" s="57" t="s">
        <v>41</v>
      </c>
      <c r="I50" s="57" t="s">
        <v>41</v>
      </c>
      <c r="J50" s="58"/>
      <c r="K50" s="59"/>
      <c r="L50" s="60"/>
      <c r="M50" s="61">
        <f t="shared" ref="M50:S50" si="2">M16+M48</f>
        <v>0</v>
      </c>
      <c r="N50" s="61">
        <f t="shared" si="2"/>
        <v>0</v>
      </c>
      <c r="O50" s="61">
        <f t="shared" si="2"/>
        <v>5039.1000000000004</v>
      </c>
      <c r="P50" s="61">
        <f t="shared" si="2"/>
        <v>0</v>
      </c>
      <c r="Q50" s="61">
        <f t="shared" si="2"/>
        <v>11118.17</v>
      </c>
      <c r="R50" s="61">
        <f t="shared" si="2"/>
        <v>0</v>
      </c>
      <c r="S50" s="61">
        <f t="shared" si="2"/>
        <v>0</v>
      </c>
      <c r="T50" s="62"/>
      <c r="U50" s="59"/>
    </row>
    <row r="51" spans="1:21" ht="13.7" customHeight="1">
      <c r="A51" s="63"/>
      <c r="B51" s="64"/>
      <c r="C51" s="64"/>
      <c r="D51" s="64"/>
      <c r="E51" s="16" t="s">
        <v>41</v>
      </c>
      <c r="F51" s="17" t="s">
        <v>41</v>
      </c>
      <c r="G51" s="17" t="s">
        <v>41</v>
      </c>
      <c r="H51" s="17" t="s">
        <v>41</v>
      </c>
      <c r="I51" s="17" t="s">
        <v>41</v>
      </c>
      <c r="J51" s="16" t="s">
        <v>41</v>
      </c>
      <c r="K51" s="65" t="s">
        <v>41</v>
      </c>
      <c r="L51" s="19"/>
      <c r="M51" s="20"/>
      <c r="N51" s="20"/>
      <c r="O51" s="20"/>
      <c r="P51" s="20"/>
      <c r="Q51" s="20"/>
      <c r="R51" s="20"/>
      <c r="S51" s="20"/>
      <c r="T51" s="51"/>
      <c r="U51" s="22"/>
    </row>
    <row r="52" spans="1:21" ht="53.25" customHeight="1">
      <c r="A52" s="693">
        <v>13</v>
      </c>
      <c r="B52" s="703" t="s">
        <v>42</v>
      </c>
      <c r="C52" s="566" t="s">
        <v>92</v>
      </c>
      <c r="D52" s="566" t="s">
        <v>16</v>
      </c>
      <c r="E52" s="566" t="s">
        <v>17</v>
      </c>
      <c r="F52" s="700" t="s">
        <v>108</v>
      </c>
      <c r="G52" s="17" t="s">
        <v>109</v>
      </c>
      <c r="H52" s="18">
        <v>12000000</v>
      </c>
      <c r="I52" s="564">
        <v>959</v>
      </c>
      <c r="J52" s="566" t="s">
        <v>110</v>
      </c>
      <c r="K52" s="757"/>
      <c r="L52" s="605">
        <v>45339</v>
      </c>
      <c r="M52" s="544"/>
      <c r="N52" s="544"/>
      <c r="O52" s="544"/>
      <c r="P52" s="544"/>
      <c r="Q52" s="544"/>
      <c r="R52" s="544"/>
      <c r="S52" s="544"/>
      <c r="T52" s="800"/>
      <c r="U52" s="22"/>
    </row>
    <row r="53" spans="1:21" ht="23.25" customHeight="1">
      <c r="A53" s="565"/>
      <c r="B53" s="565"/>
      <c r="C53" s="565"/>
      <c r="D53" s="565"/>
      <c r="E53" s="565"/>
      <c r="F53" s="565"/>
      <c r="G53" s="17" t="s">
        <v>111</v>
      </c>
      <c r="H53" s="18">
        <v>10000000</v>
      </c>
      <c r="I53" s="565"/>
      <c r="J53" s="565"/>
      <c r="K53" s="565"/>
      <c r="L53" s="606"/>
      <c r="M53" s="545"/>
      <c r="N53" s="545"/>
      <c r="O53" s="545"/>
      <c r="P53" s="545"/>
      <c r="Q53" s="545"/>
      <c r="R53" s="545"/>
      <c r="S53" s="545"/>
      <c r="T53" s="547"/>
      <c r="U53" s="22"/>
    </row>
    <row r="54" spans="1:21" ht="23.25" customHeight="1">
      <c r="A54" s="565"/>
      <c r="B54" s="565"/>
      <c r="C54" s="565"/>
      <c r="D54" s="565"/>
      <c r="E54" s="565"/>
      <c r="F54" s="565"/>
      <c r="G54" s="17" t="s">
        <v>112</v>
      </c>
      <c r="H54" s="18">
        <v>2000000</v>
      </c>
      <c r="I54" s="565"/>
      <c r="J54" s="565"/>
      <c r="K54" s="565"/>
      <c r="L54" s="606"/>
      <c r="M54" s="545"/>
      <c r="N54" s="545"/>
      <c r="O54" s="545"/>
      <c r="P54" s="545"/>
      <c r="Q54" s="545"/>
      <c r="R54" s="545"/>
      <c r="S54" s="545"/>
      <c r="T54" s="547"/>
      <c r="U54" s="22"/>
    </row>
    <row r="55" spans="1:21" ht="98.25" customHeight="1">
      <c r="A55" s="565"/>
      <c r="B55" s="565"/>
      <c r="C55" s="565"/>
      <c r="D55" s="565"/>
      <c r="E55" s="565"/>
      <c r="F55" s="565"/>
      <c r="G55" s="17" t="s">
        <v>53</v>
      </c>
      <c r="H55" s="17" t="s">
        <v>54</v>
      </c>
      <c r="I55" s="565"/>
      <c r="J55" s="565"/>
      <c r="K55" s="565"/>
      <c r="L55" s="606"/>
      <c r="M55" s="545"/>
      <c r="N55" s="545"/>
      <c r="O55" s="545"/>
      <c r="P55" s="545"/>
      <c r="Q55" s="545"/>
      <c r="R55" s="545"/>
      <c r="S55" s="545"/>
      <c r="T55" s="547"/>
      <c r="U55" s="22"/>
    </row>
    <row r="56" spans="1:21" ht="53.25" customHeight="1">
      <c r="A56" s="693">
        <v>14</v>
      </c>
      <c r="B56" s="703" t="s">
        <v>42</v>
      </c>
      <c r="C56" s="566" t="s">
        <v>92</v>
      </c>
      <c r="D56" s="566" t="s">
        <v>16</v>
      </c>
      <c r="E56" s="566" t="s">
        <v>17</v>
      </c>
      <c r="F56" s="700" t="s">
        <v>113</v>
      </c>
      <c r="G56" s="17" t="s">
        <v>114</v>
      </c>
      <c r="H56" s="18">
        <v>25000</v>
      </c>
      <c r="I56" s="564">
        <v>1005</v>
      </c>
      <c r="J56" s="566" t="s">
        <v>110</v>
      </c>
      <c r="K56" s="757"/>
      <c r="L56" s="605">
        <v>45339</v>
      </c>
      <c r="M56" s="544"/>
      <c r="N56" s="544"/>
      <c r="O56" s="544"/>
      <c r="P56" s="544"/>
      <c r="Q56" s="544"/>
      <c r="R56" s="544"/>
      <c r="S56" s="544"/>
      <c r="T56" s="546"/>
      <c r="U56" s="22"/>
    </row>
    <row r="57" spans="1:21" ht="23.25" customHeight="1">
      <c r="A57" s="565"/>
      <c r="B57" s="565"/>
      <c r="C57" s="565"/>
      <c r="D57" s="565"/>
      <c r="E57" s="565"/>
      <c r="F57" s="565"/>
      <c r="G57" s="17" t="s">
        <v>49</v>
      </c>
      <c r="H57" s="18">
        <v>25000</v>
      </c>
      <c r="I57" s="565"/>
      <c r="J57" s="565"/>
      <c r="K57" s="565"/>
      <c r="L57" s="606"/>
      <c r="M57" s="545"/>
      <c r="N57" s="545"/>
      <c r="O57" s="545"/>
      <c r="P57" s="545"/>
      <c r="Q57" s="545"/>
      <c r="R57" s="545"/>
      <c r="S57" s="545"/>
      <c r="T57" s="547"/>
      <c r="U57" s="22"/>
    </row>
    <row r="58" spans="1:21" ht="23.25" customHeight="1">
      <c r="A58" s="565"/>
      <c r="B58" s="565"/>
      <c r="C58" s="565"/>
      <c r="D58" s="565"/>
      <c r="E58" s="565"/>
      <c r="F58" s="565"/>
      <c r="G58" s="17" t="s">
        <v>50</v>
      </c>
      <c r="H58" s="18">
        <v>25000</v>
      </c>
      <c r="I58" s="565"/>
      <c r="J58" s="565"/>
      <c r="K58" s="565"/>
      <c r="L58" s="606"/>
      <c r="M58" s="545"/>
      <c r="N58" s="545"/>
      <c r="O58" s="545"/>
      <c r="P58" s="545"/>
      <c r="Q58" s="545"/>
      <c r="R58" s="545"/>
      <c r="S58" s="545"/>
      <c r="T58" s="547"/>
      <c r="U58" s="22"/>
    </row>
    <row r="59" spans="1:21" ht="23.25" customHeight="1">
      <c r="A59" s="565"/>
      <c r="B59" s="565"/>
      <c r="C59" s="565"/>
      <c r="D59" s="565"/>
      <c r="E59" s="565"/>
      <c r="F59" s="565"/>
      <c r="G59" s="17" t="s">
        <v>51</v>
      </c>
      <c r="H59" s="18">
        <v>25000</v>
      </c>
      <c r="I59" s="565"/>
      <c r="J59" s="565"/>
      <c r="K59" s="565"/>
      <c r="L59" s="606"/>
      <c r="M59" s="545"/>
      <c r="N59" s="545"/>
      <c r="O59" s="545"/>
      <c r="P59" s="545"/>
      <c r="Q59" s="545"/>
      <c r="R59" s="545"/>
      <c r="S59" s="545"/>
      <c r="T59" s="547"/>
      <c r="U59" s="22"/>
    </row>
    <row r="60" spans="1:21" ht="23.25" customHeight="1">
      <c r="A60" s="565"/>
      <c r="B60" s="565"/>
      <c r="C60" s="565"/>
      <c r="D60" s="565"/>
      <c r="E60" s="565"/>
      <c r="F60" s="565"/>
      <c r="G60" s="17" t="s">
        <v>65</v>
      </c>
      <c r="H60" s="18">
        <v>25000</v>
      </c>
      <c r="I60" s="565"/>
      <c r="J60" s="565"/>
      <c r="K60" s="565"/>
      <c r="L60" s="606"/>
      <c r="M60" s="545"/>
      <c r="N60" s="545"/>
      <c r="O60" s="545"/>
      <c r="P60" s="545"/>
      <c r="Q60" s="545"/>
      <c r="R60" s="545"/>
      <c r="S60" s="545"/>
      <c r="T60" s="547"/>
      <c r="U60" s="22"/>
    </row>
    <row r="61" spans="1:21" ht="23.25" customHeight="1">
      <c r="A61" s="565"/>
      <c r="B61" s="565"/>
      <c r="C61" s="565"/>
      <c r="D61" s="565"/>
      <c r="E61" s="565"/>
      <c r="F61" s="565"/>
      <c r="G61" s="17" t="s">
        <v>115</v>
      </c>
      <c r="H61" s="17" t="s">
        <v>99</v>
      </c>
      <c r="I61" s="565"/>
      <c r="J61" s="565"/>
      <c r="K61" s="565"/>
      <c r="L61" s="606"/>
      <c r="M61" s="545"/>
      <c r="N61" s="545"/>
      <c r="O61" s="545"/>
      <c r="P61" s="545"/>
      <c r="Q61" s="545"/>
      <c r="R61" s="545"/>
      <c r="S61" s="545"/>
      <c r="T61" s="547"/>
      <c r="U61" s="22"/>
    </row>
    <row r="62" spans="1:21" ht="23.25" customHeight="1">
      <c r="A62" s="565"/>
      <c r="B62" s="565"/>
      <c r="C62" s="565"/>
      <c r="D62" s="565"/>
      <c r="E62" s="565"/>
      <c r="F62" s="565"/>
      <c r="G62" s="17" t="s">
        <v>55</v>
      </c>
      <c r="H62" s="18">
        <v>20000</v>
      </c>
      <c r="I62" s="565"/>
      <c r="J62" s="565"/>
      <c r="K62" s="565"/>
      <c r="L62" s="606"/>
      <c r="M62" s="545"/>
      <c r="N62" s="545"/>
      <c r="O62" s="545"/>
      <c r="P62" s="545"/>
      <c r="Q62" s="545"/>
      <c r="R62" s="545"/>
      <c r="S62" s="545"/>
      <c r="T62" s="547"/>
      <c r="U62" s="22"/>
    </row>
    <row r="63" spans="1:21" ht="23.25" customHeight="1">
      <c r="A63" s="565"/>
      <c r="B63" s="565"/>
      <c r="C63" s="565"/>
      <c r="D63" s="565"/>
      <c r="E63" s="565"/>
      <c r="F63" s="565"/>
      <c r="G63" s="17" t="s">
        <v>116</v>
      </c>
      <c r="H63" s="17" t="s">
        <v>99</v>
      </c>
      <c r="I63" s="565"/>
      <c r="J63" s="565"/>
      <c r="K63" s="565"/>
      <c r="L63" s="606"/>
      <c r="M63" s="545"/>
      <c r="N63" s="545"/>
      <c r="O63" s="545"/>
      <c r="P63" s="545"/>
      <c r="Q63" s="545"/>
      <c r="R63" s="545"/>
      <c r="S63" s="545"/>
      <c r="T63" s="547"/>
      <c r="U63" s="22"/>
    </row>
    <row r="64" spans="1:21" ht="53.25" customHeight="1">
      <c r="A64" s="14">
        <v>15</v>
      </c>
      <c r="B64" s="15" t="s">
        <v>42</v>
      </c>
      <c r="C64" s="16" t="s">
        <v>92</v>
      </c>
      <c r="D64" s="16" t="s">
        <v>66</v>
      </c>
      <c r="E64" s="16" t="s">
        <v>67</v>
      </c>
      <c r="F64" s="17" t="s">
        <v>117</v>
      </c>
      <c r="G64" s="17" t="s">
        <v>118</v>
      </c>
      <c r="H64" s="18">
        <v>10000000</v>
      </c>
      <c r="I64" s="18">
        <v>458.09</v>
      </c>
      <c r="J64" s="16" t="s">
        <v>119</v>
      </c>
      <c r="K64" s="22"/>
      <c r="L64" s="195">
        <v>45039</v>
      </c>
      <c r="M64" s="20"/>
      <c r="N64" s="20"/>
      <c r="O64" s="20">
        <f>I64</f>
        <v>458.09</v>
      </c>
      <c r="P64" s="20"/>
      <c r="Q64" s="20"/>
      <c r="R64" s="20"/>
      <c r="S64" s="20"/>
      <c r="T64" s="21"/>
      <c r="U64" s="22"/>
    </row>
    <row r="65" spans="1:21" ht="53.25" customHeight="1">
      <c r="A65" s="14">
        <v>16</v>
      </c>
      <c r="B65" s="15" t="s">
        <v>42</v>
      </c>
      <c r="C65" s="16" t="s">
        <v>92</v>
      </c>
      <c r="D65" s="16" t="s">
        <v>16</v>
      </c>
      <c r="E65" s="16" t="s">
        <v>17</v>
      </c>
      <c r="F65" s="17" t="s">
        <v>120</v>
      </c>
      <c r="G65" s="17" t="s">
        <v>121</v>
      </c>
      <c r="H65" s="18">
        <v>10000</v>
      </c>
      <c r="I65" s="18">
        <v>121.56</v>
      </c>
      <c r="J65" s="16" t="s">
        <v>119</v>
      </c>
      <c r="K65" s="22"/>
      <c r="L65" s="195">
        <v>45039</v>
      </c>
      <c r="M65" s="20"/>
      <c r="N65" s="20"/>
      <c r="O65" s="20">
        <f>I65</f>
        <v>121.56</v>
      </c>
      <c r="P65" s="20"/>
      <c r="Q65" s="20"/>
      <c r="R65" s="20"/>
      <c r="S65" s="20"/>
      <c r="T65" s="21"/>
      <c r="U65" s="22"/>
    </row>
    <row r="66" spans="1:21" ht="53.25" customHeight="1">
      <c r="A66" s="14">
        <v>17</v>
      </c>
      <c r="B66" s="15" t="s">
        <v>42</v>
      </c>
      <c r="C66" s="16" t="s">
        <v>92</v>
      </c>
      <c r="D66" s="16" t="s">
        <v>66</v>
      </c>
      <c r="E66" s="16" t="s">
        <v>67</v>
      </c>
      <c r="F66" s="17" t="s">
        <v>122</v>
      </c>
      <c r="G66" s="17" t="s">
        <v>123</v>
      </c>
      <c r="H66" s="18">
        <v>10000</v>
      </c>
      <c r="I66" s="18">
        <v>700</v>
      </c>
      <c r="J66" s="16" t="s">
        <v>124</v>
      </c>
      <c r="K66" s="22"/>
      <c r="L66" s="19">
        <v>45080</v>
      </c>
      <c r="M66" s="20"/>
      <c r="N66" s="20"/>
      <c r="O66" s="20"/>
      <c r="P66" s="20"/>
      <c r="Q66" s="20">
        <f>I66</f>
        <v>700</v>
      </c>
      <c r="R66" s="20"/>
      <c r="S66" s="20"/>
      <c r="T66" s="21"/>
      <c r="U66" s="22"/>
    </row>
    <row r="67" spans="1:21" ht="53.25" customHeight="1">
      <c r="A67" s="693">
        <v>18</v>
      </c>
      <c r="B67" s="703" t="s">
        <v>42</v>
      </c>
      <c r="C67" s="566" t="s">
        <v>92</v>
      </c>
      <c r="D67" s="566" t="s">
        <v>16</v>
      </c>
      <c r="E67" s="566" t="s">
        <v>17</v>
      </c>
      <c r="F67" s="700" t="s">
        <v>125</v>
      </c>
      <c r="G67" s="17" t="s">
        <v>126</v>
      </c>
      <c r="H67" s="18">
        <v>10000</v>
      </c>
      <c r="I67" s="564">
        <v>144</v>
      </c>
      <c r="J67" s="566" t="s">
        <v>127</v>
      </c>
      <c r="K67" s="757"/>
      <c r="L67" s="605">
        <v>45084</v>
      </c>
      <c r="M67" s="544"/>
      <c r="N67" s="544"/>
      <c r="O67" s="544"/>
      <c r="P67" s="544"/>
      <c r="Q67" s="548">
        <f>I67</f>
        <v>144</v>
      </c>
      <c r="R67" s="544"/>
      <c r="S67" s="544"/>
      <c r="T67" s="546"/>
      <c r="U67" s="22"/>
    </row>
    <row r="68" spans="1:21" ht="23.25" customHeight="1">
      <c r="A68" s="565"/>
      <c r="B68" s="565"/>
      <c r="C68" s="565"/>
      <c r="D68" s="565"/>
      <c r="E68" s="565"/>
      <c r="F68" s="565"/>
      <c r="G68" s="17" t="s">
        <v>55</v>
      </c>
      <c r="H68" s="18">
        <v>20000</v>
      </c>
      <c r="I68" s="565"/>
      <c r="J68" s="565"/>
      <c r="K68" s="565"/>
      <c r="L68" s="606"/>
      <c r="M68" s="545"/>
      <c r="N68" s="545"/>
      <c r="O68" s="545"/>
      <c r="P68" s="545"/>
      <c r="Q68" s="545"/>
      <c r="R68" s="545"/>
      <c r="S68" s="545"/>
      <c r="T68" s="547"/>
      <c r="U68" s="22"/>
    </row>
    <row r="69" spans="1:21" ht="53.25" customHeight="1">
      <c r="A69" s="693">
        <v>19</v>
      </c>
      <c r="B69" s="703" t="s">
        <v>42</v>
      </c>
      <c r="C69" s="566" t="s">
        <v>92</v>
      </c>
      <c r="D69" s="566" t="s">
        <v>16</v>
      </c>
      <c r="E69" s="566" t="s">
        <v>17</v>
      </c>
      <c r="F69" s="700" t="s">
        <v>128</v>
      </c>
      <c r="G69" s="24" t="s">
        <v>129</v>
      </c>
      <c r="H69" s="26">
        <v>10000</v>
      </c>
      <c r="I69" s="564">
        <v>454.73</v>
      </c>
      <c r="J69" s="566" t="s">
        <v>45</v>
      </c>
      <c r="K69" s="757"/>
      <c r="L69" s="605">
        <v>45107</v>
      </c>
      <c r="M69" s="544"/>
      <c r="N69" s="544"/>
      <c r="O69" s="544"/>
      <c r="P69" s="544"/>
      <c r="Q69" s="548">
        <f>I69</f>
        <v>454.73</v>
      </c>
      <c r="R69" s="544"/>
      <c r="S69" s="544"/>
      <c r="T69" s="546"/>
      <c r="U69" s="22"/>
    </row>
    <row r="70" spans="1:21" ht="98.25" customHeight="1">
      <c r="A70" s="565"/>
      <c r="B70" s="565"/>
      <c r="C70" s="565"/>
      <c r="D70" s="565"/>
      <c r="E70" s="565"/>
      <c r="F70" s="565"/>
      <c r="G70" s="25" t="s">
        <v>53</v>
      </c>
      <c r="H70" s="25" t="s">
        <v>54</v>
      </c>
      <c r="I70" s="565"/>
      <c r="J70" s="565"/>
      <c r="K70" s="565"/>
      <c r="L70" s="606"/>
      <c r="M70" s="545"/>
      <c r="N70" s="545"/>
      <c r="O70" s="545"/>
      <c r="P70" s="545"/>
      <c r="Q70" s="545"/>
      <c r="R70" s="545"/>
      <c r="S70" s="545"/>
      <c r="T70" s="547"/>
      <c r="U70" s="22"/>
    </row>
    <row r="71" spans="1:21" ht="53.25" customHeight="1">
      <c r="A71" s="14">
        <v>20</v>
      </c>
      <c r="B71" s="15" t="s">
        <v>42</v>
      </c>
      <c r="C71" s="16" t="s">
        <v>92</v>
      </c>
      <c r="D71" s="16" t="s">
        <v>66</v>
      </c>
      <c r="E71" s="16" t="s">
        <v>67</v>
      </c>
      <c r="F71" s="17" t="s">
        <v>130</v>
      </c>
      <c r="G71" s="17" t="s">
        <v>131</v>
      </c>
      <c r="H71" s="18">
        <v>10000</v>
      </c>
      <c r="I71" s="18">
        <v>508.5</v>
      </c>
      <c r="J71" s="16" t="s">
        <v>132</v>
      </c>
      <c r="K71" s="22"/>
      <c r="L71" s="19">
        <v>45108</v>
      </c>
      <c r="M71" s="20"/>
      <c r="N71" s="20"/>
      <c r="O71" s="20"/>
      <c r="P71" s="20"/>
      <c r="Q71" s="20"/>
      <c r="R71" s="20">
        <f>I71</f>
        <v>508.5</v>
      </c>
      <c r="S71" s="20"/>
      <c r="T71" s="21"/>
      <c r="U71" s="22"/>
    </row>
    <row r="72" spans="1:21" ht="68.25" customHeight="1">
      <c r="A72" s="693">
        <v>21</v>
      </c>
      <c r="B72" s="703" t="s">
        <v>42</v>
      </c>
      <c r="C72" s="566" t="s">
        <v>92</v>
      </c>
      <c r="D72" s="566" t="s">
        <v>16</v>
      </c>
      <c r="E72" s="566" t="s">
        <v>17</v>
      </c>
      <c r="F72" s="700" t="s">
        <v>133</v>
      </c>
      <c r="G72" s="17" t="s">
        <v>134</v>
      </c>
      <c r="H72" s="18">
        <v>10000</v>
      </c>
      <c r="I72" s="564">
        <v>400</v>
      </c>
      <c r="J72" s="566" t="s">
        <v>135</v>
      </c>
      <c r="K72" s="757"/>
      <c r="L72" s="605">
        <v>45085</v>
      </c>
      <c r="M72" s="544"/>
      <c r="N72" s="544"/>
      <c r="O72" s="544"/>
      <c r="P72" s="544"/>
      <c r="Q72" s="548">
        <f>I72</f>
        <v>400</v>
      </c>
      <c r="R72" s="544"/>
      <c r="S72" s="544"/>
      <c r="T72" s="546"/>
      <c r="U72" s="22"/>
    </row>
    <row r="73" spans="1:21" ht="23.25" customHeight="1">
      <c r="A73" s="565"/>
      <c r="B73" s="565"/>
      <c r="C73" s="565"/>
      <c r="D73" s="565"/>
      <c r="E73" s="565"/>
      <c r="F73" s="565"/>
      <c r="G73" s="17" t="s">
        <v>48</v>
      </c>
      <c r="H73" s="18">
        <v>30500</v>
      </c>
      <c r="I73" s="565"/>
      <c r="J73" s="565"/>
      <c r="K73" s="565"/>
      <c r="L73" s="606"/>
      <c r="M73" s="545"/>
      <c r="N73" s="545"/>
      <c r="O73" s="545"/>
      <c r="P73" s="545"/>
      <c r="Q73" s="545"/>
      <c r="R73" s="545"/>
      <c r="S73" s="545"/>
      <c r="T73" s="547"/>
      <c r="U73" s="22"/>
    </row>
    <row r="74" spans="1:21" ht="23.25" customHeight="1">
      <c r="A74" s="565"/>
      <c r="B74" s="565"/>
      <c r="C74" s="565"/>
      <c r="D74" s="565"/>
      <c r="E74" s="565"/>
      <c r="F74" s="565"/>
      <c r="G74" s="17" t="s">
        <v>136</v>
      </c>
      <c r="H74" s="18">
        <v>300000</v>
      </c>
      <c r="I74" s="565"/>
      <c r="J74" s="565"/>
      <c r="K74" s="565"/>
      <c r="L74" s="606"/>
      <c r="M74" s="545"/>
      <c r="N74" s="545"/>
      <c r="O74" s="545"/>
      <c r="P74" s="545"/>
      <c r="Q74" s="545"/>
      <c r="R74" s="545"/>
      <c r="S74" s="545"/>
      <c r="T74" s="547"/>
      <c r="U74" s="22"/>
    </row>
    <row r="75" spans="1:21" ht="23.25" customHeight="1">
      <c r="A75" s="565"/>
      <c r="B75" s="565"/>
      <c r="C75" s="565"/>
      <c r="D75" s="565"/>
      <c r="E75" s="565"/>
      <c r="F75" s="565"/>
      <c r="G75" s="17" t="s">
        <v>137</v>
      </c>
      <c r="H75" s="18">
        <v>30500</v>
      </c>
      <c r="I75" s="565"/>
      <c r="J75" s="565"/>
      <c r="K75" s="565"/>
      <c r="L75" s="606"/>
      <c r="M75" s="545"/>
      <c r="N75" s="545"/>
      <c r="O75" s="545"/>
      <c r="P75" s="545"/>
      <c r="Q75" s="545"/>
      <c r="R75" s="545"/>
      <c r="S75" s="545"/>
      <c r="T75" s="547"/>
      <c r="U75" s="22"/>
    </row>
    <row r="76" spans="1:21" ht="23.25" customHeight="1">
      <c r="A76" s="565"/>
      <c r="B76" s="565"/>
      <c r="C76" s="565"/>
      <c r="D76" s="565"/>
      <c r="E76" s="565"/>
      <c r="F76" s="565"/>
      <c r="G76" s="17" t="s">
        <v>138</v>
      </c>
      <c r="H76" s="18">
        <v>8000</v>
      </c>
      <c r="I76" s="565"/>
      <c r="J76" s="565"/>
      <c r="K76" s="565"/>
      <c r="L76" s="606"/>
      <c r="M76" s="545"/>
      <c r="N76" s="545"/>
      <c r="O76" s="545"/>
      <c r="P76" s="545"/>
      <c r="Q76" s="545"/>
      <c r="R76" s="545"/>
      <c r="S76" s="545"/>
      <c r="T76" s="547"/>
      <c r="U76" s="22"/>
    </row>
    <row r="77" spans="1:21" ht="68.25" customHeight="1">
      <c r="A77" s="693">
        <v>22</v>
      </c>
      <c r="B77" s="703" t="s">
        <v>42</v>
      </c>
      <c r="C77" s="566" t="s">
        <v>92</v>
      </c>
      <c r="D77" s="566" t="s">
        <v>16</v>
      </c>
      <c r="E77" s="566" t="s">
        <v>17</v>
      </c>
      <c r="F77" s="700" t="s">
        <v>139</v>
      </c>
      <c r="G77" s="24" t="s">
        <v>140</v>
      </c>
      <c r="H77" s="26">
        <v>10000</v>
      </c>
      <c r="I77" s="564">
        <v>400</v>
      </c>
      <c r="J77" s="566" t="s">
        <v>135</v>
      </c>
      <c r="K77" s="757"/>
      <c r="L77" s="605">
        <v>45085</v>
      </c>
      <c r="M77" s="544"/>
      <c r="N77" s="544"/>
      <c r="O77" s="544"/>
      <c r="P77" s="544"/>
      <c r="Q77" s="548">
        <f>I77</f>
        <v>400</v>
      </c>
      <c r="R77" s="544"/>
      <c r="S77" s="544"/>
      <c r="T77" s="546"/>
      <c r="U77" s="22"/>
    </row>
    <row r="78" spans="1:21" ht="23.25" customHeight="1">
      <c r="A78" s="565"/>
      <c r="B78" s="565"/>
      <c r="C78" s="565"/>
      <c r="D78" s="565"/>
      <c r="E78" s="565"/>
      <c r="F78" s="565"/>
      <c r="G78" s="25" t="s">
        <v>48</v>
      </c>
      <c r="H78" s="40">
        <v>30500</v>
      </c>
      <c r="I78" s="565"/>
      <c r="J78" s="565"/>
      <c r="K78" s="565"/>
      <c r="L78" s="606"/>
      <c r="M78" s="545"/>
      <c r="N78" s="545"/>
      <c r="O78" s="545"/>
      <c r="P78" s="545"/>
      <c r="Q78" s="545"/>
      <c r="R78" s="545"/>
      <c r="S78" s="545"/>
      <c r="T78" s="547"/>
      <c r="U78" s="22"/>
    </row>
    <row r="79" spans="1:21" ht="23.25" customHeight="1">
      <c r="A79" s="565"/>
      <c r="B79" s="565"/>
      <c r="C79" s="565"/>
      <c r="D79" s="565"/>
      <c r="E79" s="565"/>
      <c r="F79" s="565"/>
      <c r="G79" s="17" t="s">
        <v>136</v>
      </c>
      <c r="H79" s="18">
        <v>300000</v>
      </c>
      <c r="I79" s="565"/>
      <c r="J79" s="565"/>
      <c r="K79" s="565"/>
      <c r="L79" s="606"/>
      <c r="M79" s="545"/>
      <c r="N79" s="545"/>
      <c r="O79" s="545"/>
      <c r="P79" s="545"/>
      <c r="Q79" s="545"/>
      <c r="R79" s="545"/>
      <c r="S79" s="545"/>
      <c r="T79" s="547"/>
      <c r="U79" s="22"/>
    </row>
    <row r="80" spans="1:21" ht="23.25" customHeight="1">
      <c r="A80" s="565"/>
      <c r="B80" s="565"/>
      <c r="C80" s="565"/>
      <c r="D80" s="565"/>
      <c r="E80" s="565"/>
      <c r="F80" s="565"/>
      <c r="G80" s="17" t="s">
        <v>137</v>
      </c>
      <c r="H80" s="18">
        <v>30500</v>
      </c>
      <c r="I80" s="565"/>
      <c r="J80" s="565"/>
      <c r="K80" s="565"/>
      <c r="L80" s="606"/>
      <c r="M80" s="545"/>
      <c r="N80" s="545"/>
      <c r="O80" s="545"/>
      <c r="P80" s="545"/>
      <c r="Q80" s="545"/>
      <c r="R80" s="545"/>
      <c r="S80" s="545"/>
      <c r="T80" s="547"/>
      <c r="U80" s="22"/>
    </row>
    <row r="81" spans="1:21" ht="23.25" customHeight="1">
      <c r="A81" s="565"/>
      <c r="B81" s="565"/>
      <c r="C81" s="565"/>
      <c r="D81" s="565"/>
      <c r="E81" s="565"/>
      <c r="F81" s="565"/>
      <c r="G81" s="17" t="s">
        <v>138</v>
      </c>
      <c r="H81" s="18">
        <v>8000</v>
      </c>
      <c r="I81" s="565"/>
      <c r="J81" s="565"/>
      <c r="K81" s="565"/>
      <c r="L81" s="606"/>
      <c r="M81" s="545"/>
      <c r="N81" s="545"/>
      <c r="O81" s="545"/>
      <c r="P81" s="545"/>
      <c r="Q81" s="545"/>
      <c r="R81" s="545"/>
      <c r="S81" s="545"/>
      <c r="T81" s="547"/>
      <c r="U81" s="22"/>
    </row>
    <row r="82" spans="1:21" ht="68.25" customHeight="1">
      <c r="A82" s="693">
        <v>23</v>
      </c>
      <c r="B82" s="703" t="s">
        <v>42</v>
      </c>
      <c r="C82" s="566" t="s">
        <v>92</v>
      </c>
      <c r="D82" s="566" t="s">
        <v>16</v>
      </c>
      <c r="E82" s="566" t="s">
        <v>17</v>
      </c>
      <c r="F82" s="700" t="s">
        <v>141</v>
      </c>
      <c r="G82" s="24" t="s">
        <v>142</v>
      </c>
      <c r="H82" s="26">
        <v>10000</v>
      </c>
      <c r="I82" s="564">
        <v>400</v>
      </c>
      <c r="J82" s="566" t="s">
        <v>135</v>
      </c>
      <c r="K82" s="757"/>
      <c r="L82" s="605">
        <v>45085</v>
      </c>
      <c r="M82" s="544"/>
      <c r="N82" s="544"/>
      <c r="O82" s="544"/>
      <c r="P82" s="544"/>
      <c r="Q82" s="548">
        <f>I82</f>
        <v>400</v>
      </c>
      <c r="R82" s="544"/>
      <c r="S82" s="544"/>
      <c r="T82" s="546"/>
      <c r="U82" s="22"/>
    </row>
    <row r="83" spans="1:21" ht="23.25" customHeight="1">
      <c r="A83" s="565"/>
      <c r="B83" s="565"/>
      <c r="C83" s="565"/>
      <c r="D83" s="565"/>
      <c r="E83" s="565"/>
      <c r="F83" s="565"/>
      <c r="G83" s="25" t="s">
        <v>48</v>
      </c>
      <c r="H83" s="40">
        <v>30500</v>
      </c>
      <c r="I83" s="565"/>
      <c r="J83" s="565"/>
      <c r="K83" s="565"/>
      <c r="L83" s="606"/>
      <c r="M83" s="545"/>
      <c r="N83" s="545"/>
      <c r="O83" s="545"/>
      <c r="P83" s="545"/>
      <c r="Q83" s="545"/>
      <c r="R83" s="545"/>
      <c r="S83" s="545"/>
      <c r="T83" s="547"/>
      <c r="U83" s="22"/>
    </row>
    <row r="84" spans="1:21" ht="23.25" customHeight="1">
      <c r="A84" s="565"/>
      <c r="B84" s="565"/>
      <c r="C84" s="565"/>
      <c r="D84" s="565"/>
      <c r="E84" s="565"/>
      <c r="F84" s="565"/>
      <c r="G84" s="17" t="s">
        <v>136</v>
      </c>
      <c r="H84" s="18">
        <v>300000</v>
      </c>
      <c r="I84" s="565"/>
      <c r="J84" s="565"/>
      <c r="K84" s="565"/>
      <c r="L84" s="606"/>
      <c r="M84" s="545"/>
      <c r="N84" s="545"/>
      <c r="O84" s="545"/>
      <c r="P84" s="545"/>
      <c r="Q84" s="545"/>
      <c r="R84" s="545"/>
      <c r="S84" s="545"/>
      <c r="T84" s="547"/>
      <c r="U84" s="22"/>
    </row>
    <row r="85" spans="1:21" ht="23.25" customHeight="1">
      <c r="A85" s="565"/>
      <c r="B85" s="565"/>
      <c r="C85" s="565"/>
      <c r="D85" s="565"/>
      <c r="E85" s="565"/>
      <c r="F85" s="565"/>
      <c r="G85" s="17" t="s">
        <v>137</v>
      </c>
      <c r="H85" s="18">
        <v>30500</v>
      </c>
      <c r="I85" s="565"/>
      <c r="J85" s="565"/>
      <c r="K85" s="565"/>
      <c r="L85" s="606"/>
      <c r="M85" s="545"/>
      <c r="N85" s="545"/>
      <c r="O85" s="545"/>
      <c r="P85" s="545"/>
      <c r="Q85" s="545"/>
      <c r="R85" s="545"/>
      <c r="S85" s="545"/>
      <c r="T85" s="547"/>
      <c r="U85" s="22"/>
    </row>
    <row r="86" spans="1:21" ht="23.25" customHeight="1">
      <c r="A86" s="565"/>
      <c r="B86" s="565"/>
      <c r="C86" s="565"/>
      <c r="D86" s="565"/>
      <c r="E86" s="565"/>
      <c r="F86" s="565"/>
      <c r="G86" s="17" t="s">
        <v>138</v>
      </c>
      <c r="H86" s="18">
        <v>8000</v>
      </c>
      <c r="I86" s="565"/>
      <c r="J86" s="565"/>
      <c r="K86" s="565"/>
      <c r="L86" s="606"/>
      <c r="M86" s="545"/>
      <c r="N86" s="545"/>
      <c r="O86" s="545"/>
      <c r="P86" s="545"/>
      <c r="Q86" s="545"/>
      <c r="R86" s="545"/>
      <c r="S86" s="545"/>
      <c r="T86" s="547"/>
      <c r="U86" s="22"/>
    </row>
    <row r="87" spans="1:21" ht="68.25" customHeight="1">
      <c r="A87" s="693">
        <v>24</v>
      </c>
      <c r="B87" s="703" t="s">
        <v>42</v>
      </c>
      <c r="C87" s="566" t="s">
        <v>92</v>
      </c>
      <c r="D87" s="566" t="s">
        <v>16</v>
      </c>
      <c r="E87" s="566" t="s">
        <v>17</v>
      </c>
      <c r="F87" s="700" t="s">
        <v>143</v>
      </c>
      <c r="G87" s="24" t="s">
        <v>144</v>
      </c>
      <c r="H87" s="26">
        <v>10000</v>
      </c>
      <c r="I87" s="564">
        <v>400</v>
      </c>
      <c r="J87" s="566" t="s">
        <v>135</v>
      </c>
      <c r="K87" s="757"/>
      <c r="L87" s="605">
        <v>45085</v>
      </c>
      <c r="M87" s="544"/>
      <c r="N87" s="544"/>
      <c r="O87" s="544"/>
      <c r="P87" s="544"/>
      <c r="Q87" s="548">
        <f>I87</f>
        <v>400</v>
      </c>
      <c r="R87" s="544"/>
      <c r="S87" s="544"/>
      <c r="T87" s="546"/>
      <c r="U87" s="22"/>
    </row>
    <row r="88" spans="1:21" ht="23.25" customHeight="1">
      <c r="A88" s="565"/>
      <c r="B88" s="565"/>
      <c r="C88" s="565"/>
      <c r="D88" s="565"/>
      <c r="E88" s="565"/>
      <c r="F88" s="565"/>
      <c r="G88" s="25" t="s">
        <v>48</v>
      </c>
      <c r="H88" s="40">
        <v>30500</v>
      </c>
      <c r="I88" s="565"/>
      <c r="J88" s="565"/>
      <c r="K88" s="565"/>
      <c r="L88" s="606"/>
      <c r="M88" s="545"/>
      <c r="N88" s="545"/>
      <c r="O88" s="545"/>
      <c r="P88" s="545"/>
      <c r="Q88" s="545"/>
      <c r="R88" s="545"/>
      <c r="S88" s="545"/>
      <c r="T88" s="547"/>
      <c r="U88" s="22"/>
    </row>
    <row r="89" spans="1:21" ht="23.25" customHeight="1">
      <c r="A89" s="565"/>
      <c r="B89" s="565"/>
      <c r="C89" s="565"/>
      <c r="D89" s="565"/>
      <c r="E89" s="565"/>
      <c r="F89" s="565"/>
      <c r="G89" s="17" t="s">
        <v>136</v>
      </c>
      <c r="H89" s="18">
        <v>300000</v>
      </c>
      <c r="I89" s="565"/>
      <c r="J89" s="565"/>
      <c r="K89" s="565"/>
      <c r="L89" s="606"/>
      <c r="M89" s="545"/>
      <c r="N89" s="545"/>
      <c r="O89" s="545"/>
      <c r="P89" s="545"/>
      <c r="Q89" s="545"/>
      <c r="R89" s="545"/>
      <c r="S89" s="545"/>
      <c r="T89" s="547"/>
      <c r="U89" s="22"/>
    </row>
    <row r="90" spans="1:21" ht="23.25" customHeight="1">
      <c r="A90" s="565"/>
      <c r="B90" s="565"/>
      <c r="C90" s="565"/>
      <c r="D90" s="565"/>
      <c r="E90" s="565"/>
      <c r="F90" s="565"/>
      <c r="G90" s="17" t="s">
        <v>137</v>
      </c>
      <c r="H90" s="18">
        <v>30500</v>
      </c>
      <c r="I90" s="565"/>
      <c r="J90" s="565"/>
      <c r="K90" s="565"/>
      <c r="L90" s="606"/>
      <c r="M90" s="545"/>
      <c r="N90" s="545"/>
      <c r="O90" s="545"/>
      <c r="P90" s="545"/>
      <c r="Q90" s="545"/>
      <c r="R90" s="545"/>
      <c r="S90" s="545"/>
      <c r="T90" s="547"/>
      <c r="U90" s="22"/>
    </row>
    <row r="91" spans="1:21" ht="23.25" customHeight="1">
      <c r="A91" s="565"/>
      <c r="B91" s="565"/>
      <c r="C91" s="565"/>
      <c r="D91" s="565"/>
      <c r="E91" s="565"/>
      <c r="F91" s="565"/>
      <c r="G91" s="17" t="s">
        <v>138</v>
      </c>
      <c r="H91" s="18">
        <v>8000</v>
      </c>
      <c r="I91" s="565"/>
      <c r="J91" s="565"/>
      <c r="K91" s="565"/>
      <c r="L91" s="606"/>
      <c r="M91" s="545"/>
      <c r="N91" s="545"/>
      <c r="O91" s="545"/>
      <c r="P91" s="545"/>
      <c r="Q91" s="545"/>
      <c r="R91" s="545"/>
      <c r="S91" s="545"/>
      <c r="T91" s="547"/>
      <c r="U91" s="22"/>
    </row>
    <row r="92" spans="1:21" ht="68.25" customHeight="1">
      <c r="A92" s="693">
        <v>25</v>
      </c>
      <c r="B92" s="703" t="s">
        <v>42</v>
      </c>
      <c r="C92" s="566" t="s">
        <v>92</v>
      </c>
      <c r="D92" s="566" t="s">
        <v>16</v>
      </c>
      <c r="E92" s="566" t="s">
        <v>17</v>
      </c>
      <c r="F92" s="700" t="s">
        <v>145</v>
      </c>
      <c r="G92" s="24" t="s">
        <v>146</v>
      </c>
      <c r="H92" s="26">
        <v>10000</v>
      </c>
      <c r="I92" s="564">
        <v>400</v>
      </c>
      <c r="J92" s="566" t="s">
        <v>135</v>
      </c>
      <c r="K92" s="757"/>
      <c r="L92" s="605">
        <v>45085</v>
      </c>
      <c r="M92" s="544"/>
      <c r="N92" s="544"/>
      <c r="O92" s="544"/>
      <c r="P92" s="544"/>
      <c r="Q92" s="548">
        <f>I92</f>
        <v>400</v>
      </c>
      <c r="R92" s="544"/>
      <c r="S92" s="544"/>
      <c r="T92" s="546"/>
      <c r="U92" s="22"/>
    </row>
    <row r="93" spans="1:21" ht="23.25" customHeight="1">
      <c r="A93" s="565"/>
      <c r="B93" s="565"/>
      <c r="C93" s="565"/>
      <c r="D93" s="565"/>
      <c r="E93" s="565"/>
      <c r="F93" s="565"/>
      <c r="G93" s="25" t="s">
        <v>48</v>
      </c>
      <c r="H93" s="40">
        <v>30500</v>
      </c>
      <c r="I93" s="565"/>
      <c r="J93" s="565"/>
      <c r="K93" s="565"/>
      <c r="L93" s="606"/>
      <c r="M93" s="545"/>
      <c r="N93" s="545"/>
      <c r="O93" s="545"/>
      <c r="P93" s="545"/>
      <c r="Q93" s="545"/>
      <c r="R93" s="545"/>
      <c r="S93" s="545"/>
      <c r="T93" s="547"/>
      <c r="U93" s="22"/>
    </row>
    <row r="94" spans="1:21" ht="23.25" customHeight="1">
      <c r="A94" s="565"/>
      <c r="B94" s="565"/>
      <c r="C94" s="565"/>
      <c r="D94" s="565"/>
      <c r="E94" s="565"/>
      <c r="F94" s="565"/>
      <c r="G94" s="17" t="s">
        <v>136</v>
      </c>
      <c r="H94" s="18">
        <v>300000</v>
      </c>
      <c r="I94" s="565"/>
      <c r="J94" s="565"/>
      <c r="K94" s="565"/>
      <c r="L94" s="606"/>
      <c r="M94" s="545"/>
      <c r="N94" s="545"/>
      <c r="O94" s="545"/>
      <c r="P94" s="545"/>
      <c r="Q94" s="545"/>
      <c r="R94" s="545"/>
      <c r="S94" s="545"/>
      <c r="T94" s="547"/>
      <c r="U94" s="22"/>
    </row>
    <row r="95" spans="1:21" ht="23.25" customHeight="1">
      <c r="A95" s="565"/>
      <c r="B95" s="565"/>
      <c r="C95" s="565"/>
      <c r="D95" s="565"/>
      <c r="E95" s="565"/>
      <c r="F95" s="565"/>
      <c r="G95" s="17" t="s">
        <v>137</v>
      </c>
      <c r="H95" s="18">
        <v>30500</v>
      </c>
      <c r="I95" s="565"/>
      <c r="J95" s="565"/>
      <c r="K95" s="565"/>
      <c r="L95" s="606"/>
      <c r="M95" s="545"/>
      <c r="N95" s="545"/>
      <c r="O95" s="545"/>
      <c r="P95" s="545"/>
      <c r="Q95" s="545"/>
      <c r="R95" s="545"/>
      <c r="S95" s="545"/>
      <c r="T95" s="547"/>
      <c r="U95" s="22"/>
    </row>
    <row r="96" spans="1:21" ht="23.25" customHeight="1">
      <c r="A96" s="565"/>
      <c r="B96" s="565"/>
      <c r="C96" s="565"/>
      <c r="D96" s="565"/>
      <c r="E96" s="565"/>
      <c r="F96" s="565"/>
      <c r="G96" s="17" t="s">
        <v>138</v>
      </c>
      <c r="H96" s="18">
        <v>8000</v>
      </c>
      <c r="I96" s="565"/>
      <c r="J96" s="565"/>
      <c r="K96" s="565"/>
      <c r="L96" s="606"/>
      <c r="M96" s="545"/>
      <c r="N96" s="545"/>
      <c r="O96" s="545"/>
      <c r="P96" s="545"/>
      <c r="Q96" s="545"/>
      <c r="R96" s="545"/>
      <c r="S96" s="545"/>
      <c r="T96" s="547"/>
      <c r="U96" s="22"/>
    </row>
    <row r="97" spans="1:21" ht="68.25" customHeight="1">
      <c r="A97" s="693">
        <v>26</v>
      </c>
      <c r="B97" s="703" t="s">
        <v>42</v>
      </c>
      <c r="C97" s="566" t="s">
        <v>92</v>
      </c>
      <c r="D97" s="566" t="s">
        <v>16</v>
      </c>
      <c r="E97" s="566" t="s">
        <v>17</v>
      </c>
      <c r="F97" s="700" t="s">
        <v>147</v>
      </c>
      <c r="G97" s="24" t="s">
        <v>148</v>
      </c>
      <c r="H97" s="26">
        <v>10000</v>
      </c>
      <c r="I97" s="564">
        <v>400</v>
      </c>
      <c r="J97" s="566" t="s">
        <v>135</v>
      </c>
      <c r="K97" s="757"/>
      <c r="L97" s="605">
        <v>45085</v>
      </c>
      <c r="M97" s="544"/>
      <c r="N97" s="544"/>
      <c r="O97" s="544"/>
      <c r="P97" s="544"/>
      <c r="Q97" s="548">
        <f>I97</f>
        <v>400</v>
      </c>
      <c r="R97" s="544"/>
      <c r="S97" s="544"/>
      <c r="T97" s="546"/>
      <c r="U97" s="22"/>
    </row>
    <row r="98" spans="1:21" ht="23.25" customHeight="1">
      <c r="A98" s="565"/>
      <c r="B98" s="565"/>
      <c r="C98" s="565"/>
      <c r="D98" s="565"/>
      <c r="E98" s="565"/>
      <c r="F98" s="565"/>
      <c r="G98" s="25" t="s">
        <v>48</v>
      </c>
      <c r="H98" s="40">
        <v>30500</v>
      </c>
      <c r="I98" s="565"/>
      <c r="J98" s="565"/>
      <c r="K98" s="565"/>
      <c r="L98" s="606"/>
      <c r="M98" s="545"/>
      <c r="N98" s="545"/>
      <c r="O98" s="545"/>
      <c r="P98" s="545"/>
      <c r="Q98" s="545"/>
      <c r="R98" s="545"/>
      <c r="S98" s="545"/>
      <c r="T98" s="547"/>
      <c r="U98" s="22"/>
    </row>
    <row r="99" spans="1:21" ht="23.25" customHeight="1">
      <c r="A99" s="565"/>
      <c r="B99" s="565"/>
      <c r="C99" s="565"/>
      <c r="D99" s="565"/>
      <c r="E99" s="565"/>
      <c r="F99" s="565"/>
      <c r="G99" s="17" t="s">
        <v>136</v>
      </c>
      <c r="H99" s="18">
        <v>300000</v>
      </c>
      <c r="I99" s="565"/>
      <c r="J99" s="565"/>
      <c r="K99" s="565"/>
      <c r="L99" s="606"/>
      <c r="M99" s="545"/>
      <c r="N99" s="545"/>
      <c r="O99" s="545"/>
      <c r="P99" s="545"/>
      <c r="Q99" s="545"/>
      <c r="R99" s="545"/>
      <c r="S99" s="545"/>
      <c r="T99" s="547"/>
      <c r="U99" s="22"/>
    </row>
    <row r="100" spans="1:21" ht="23.25" customHeight="1">
      <c r="A100" s="565"/>
      <c r="B100" s="565"/>
      <c r="C100" s="565"/>
      <c r="D100" s="565"/>
      <c r="E100" s="565"/>
      <c r="F100" s="565"/>
      <c r="G100" s="17" t="s">
        <v>137</v>
      </c>
      <c r="H100" s="18">
        <v>30500</v>
      </c>
      <c r="I100" s="565"/>
      <c r="J100" s="565"/>
      <c r="K100" s="565"/>
      <c r="L100" s="606"/>
      <c r="M100" s="545"/>
      <c r="N100" s="545"/>
      <c r="O100" s="545"/>
      <c r="P100" s="545"/>
      <c r="Q100" s="545"/>
      <c r="R100" s="545"/>
      <c r="S100" s="545"/>
      <c r="T100" s="547"/>
      <c r="U100" s="22"/>
    </row>
    <row r="101" spans="1:21" ht="23.25" customHeight="1">
      <c r="A101" s="565"/>
      <c r="B101" s="565"/>
      <c r="C101" s="565"/>
      <c r="D101" s="565"/>
      <c r="E101" s="565"/>
      <c r="F101" s="565"/>
      <c r="G101" s="17" t="s">
        <v>138</v>
      </c>
      <c r="H101" s="18">
        <v>8000</v>
      </c>
      <c r="I101" s="565"/>
      <c r="J101" s="565"/>
      <c r="K101" s="565"/>
      <c r="L101" s="606"/>
      <c r="M101" s="545"/>
      <c r="N101" s="545"/>
      <c r="O101" s="545"/>
      <c r="P101" s="545"/>
      <c r="Q101" s="545"/>
      <c r="R101" s="545"/>
      <c r="S101" s="545"/>
      <c r="T101" s="547"/>
      <c r="U101" s="22"/>
    </row>
    <row r="102" spans="1:21" ht="53.25" customHeight="1">
      <c r="A102" s="693">
        <v>27</v>
      </c>
      <c r="B102" s="703" t="s">
        <v>42</v>
      </c>
      <c r="C102" s="566" t="s">
        <v>92</v>
      </c>
      <c r="D102" s="566" t="s">
        <v>16</v>
      </c>
      <c r="E102" s="566" t="s">
        <v>17</v>
      </c>
      <c r="F102" s="700" t="s">
        <v>149</v>
      </c>
      <c r="G102" s="17" t="s">
        <v>150</v>
      </c>
      <c r="H102" s="18">
        <v>100000</v>
      </c>
      <c r="I102" s="564">
        <v>1585.06</v>
      </c>
      <c r="J102" s="566" t="s">
        <v>151</v>
      </c>
      <c r="K102" s="757"/>
      <c r="L102" s="605">
        <v>45106</v>
      </c>
      <c r="M102" s="544"/>
      <c r="N102" s="544"/>
      <c r="O102" s="544"/>
      <c r="P102" s="544"/>
      <c r="Q102" s="548">
        <f>I102</f>
        <v>1585.06</v>
      </c>
      <c r="R102" s="544"/>
      <c r="S102" s="544"/>
      <c r="T102" s="546"/>
      <c r="U102" s="22"/>
    </row>
    <row r="103" spans="1:21" ht="23.25" customHeight="1">
      <c r="A103" s="565"/>
      <c r="B103" s="565"/>
      <c r="C103" s="565"/>
      <c r="D103" s="565"/>
      <c r="E103" s="565"/>
      <c r="F103" s="565"/>
      <c r="G103" s="17" t="s">
        <v>111</v>
      </c>
      <c r="H103" s="18">
        <v>80000</v>
      </c>
      <c r="I103" s="565"/>
      <c r="J103" s="565"/>
      <c r="K103" s="565"/>
      <c r="L103" s="606"/>
      <c r="M103" s="545"/>
      <c r="N103" s="545"/>
      <c r="O103" s="545"/>
      <c r="P103" s="545"/>
      <c r="Q103" s="545"/>
      <c r="R103" s="545"/>
      <c r="S103" s="545"/>
      <c r="T103" s="547"/>
      <c r="U103" s="22"/>
    </row>
    <row r="104" spans="1:21" ht="23.25" customHeight="1">
      <c r="A104" s="565"/>
      <c r="B104" s="565"/>
      <c r="C104" s="565"/>
      <c r="D104" s="565"/>
      <c r="E104" s="565"/>
      <c r="F104" s="565"/>
      <c r="G104" s="17" t="s">
        <v>112</v>
      </c>
      <c r="H104" s="18">
        <v>20000</v>
      </c>
      <c r="I104" s="565"/>
      <c r="J104" s="565"/>
      <c r="K104" s="565"/>
      <c r="L104" s="606"/>
      <c r="M104" s="545"/>
      <c r="N104" s="545"/>
      <c r="O104" s="545"/>
      <c r="P104" s="545"/>
      <c r="Q104" s="545"/>
      <c r="R104" s="545"/>
      <c r="S104" s="545"/>
      <c r="T104" s="547"/>
      <c r="U104" s="22"/>
    </row>
    <row r="105" spans="1:21" ht="23.25" customHeight="1">
      <c r="A105" s="565"/>
      <c r="B105" s="565"/>
      <c r="C105" s="565"/>
      <c r="D105" s="565"/>
      <c r="E105" s="565"/>
      <c r="F105" s="565"/>
      <c r="G105" s="17" t="s">
        <v>48</v>
      </c>
      <c r="H105" s="18">
        <v>13900</v>
      </c>
      <c r="I105" s="565"/>
      <c r="J105" s="565"/>
      <c r="K105" s="565"/>
      <c r="L105" s="606"/>
      <c r="M105" s="545"/>
      <c r="N105" s="545"/>
      <c r="O105" s="545"/>
      <c r="P105" s="545"/>
      <c r="Q105" s="545"/>
      <c r="R105" s="545"/>
      <c r="S105" s="545"/>
      <c r="T105" s="547"/>
      <c r="U105" s="22"/>
    </row>
    <row r="106" spans="1:21" ht="23.25" customHeight="1">
      <c r="A106" s="565"/>
      <c r="B106" s="565"/>
      <c r="C106" s="565"/>
      <c r="D106" s="565"/>
      <c r="E106" s="565"/>
      <c r="F106" s="565"/>
      <c r="G106" s="17" t="s">
        <v>152</v>
      </c>
      <c r="H106" s="18">
        <v>13900</v>
      </c>
      <c r="I106" s="565"/>
      <c r="J106" s="565"/>
      <c r="K106" s="565"/>
      <c r="L106" s="606"/>
      <c r="M106" s="545"/>
      <c r="N106" s="545"/>
      <c r="O106" s="545"/>
      <c r="P106" s="545"/>
      <c r="Q106" s="545"/>
      <c r="R106" s="545"/>
      <c r="S106" s="545"/>
      <c r="T106" s="547"/>
      <c r="U106" s="22"/>
    </row>
    <row r="107" spans="1:21" ht="23.25" customHeight="1">
      <c r="A107" s="565"/>
      <c r="B107" s="565"/>
      <c r="C107" s="565"/>
      <c r="D107" s="565"/>
      <c r="E107" s="565"/>
      <c r="F107" s="565"/>
      <c r="G107" s="17" t="s">
        <v>50</v>
      </c>
      <c r="H107" s="18">
        <v>13900</v>
      </c>
      <c r="I107" s="565"/>
      <c r="J107" s="565"/>
      <c r="K107" s="565"/>
      <c r="L107" s="606"/>
      <c r="M107" s="545"/>
      <c r="N107" s="545"/>
      <c r="O107" s="545"/>
      <c r="P107" s="545"/>
      <c r="Q107" s="545"/>
      <c r="R107" s="545"/>
      <c r="S107" s="545"/>
      <c r="T107" s="547"/>
      <c r="U107" s="22"/>
    </row>
    <row r="108" spans="1:21" ht="23.25" customHeight="1">
      <c r="A108" s="565"/>
      <c r="B108" s="565"/>
      <c r="C108" s="565"/>
      <c r="D108" s="565"/>
      <c r="E108" s="565"/>
      <c r="F108" s="565"/>
      <c r="G108" s="17" t="s">
        <v>51</v>
      </c>
      <c r="H108" s="18">
        <v>13900</v>
      </c>
      <c r="I108" s="565"/>
      <c r="J108" s="565"/>
      <c r="K108" s="565"/>
      <c r="L108" s="606"/>
      <c r="M108" s="545"/>
      <c r="N108" s="545"/>
      <c r="O108" s="545"/>
      <c r="P108" s="545"/>
      <c r="Q108" s="545"/>
      <c r="R108" s="545"/>
      <c r="S108" s="545"/>
      <c r="T108" s="547"/>
      <c r="U108" s="22"/>
    </row>
    <row r="109" spans="1:21" ht="23.25" customHeight="1">
      <c r="A109" s="565"/>
      <c r="B109" s="565"/>
      <c r="C109" s="565"/>
      <c r="D109" s="565"/>
      <c r="E109" s="565"/>
      <c r="F109" s="565"/>
      <c r="G109" s="17" t="s">
        <v>52</v>
      </c>
      <c r="H109" s="18">
        <v>20000</v>
      </c>
      <c r="I109" s="565"/>
      <c r="J109" s="565"/>
      <c r="K109" s="565"/>
      <c r="L109" s="606"/>
      <c r="M109" s="545"/>
      <c r="N109" s="545"/>
      <c r="O109" s="545"/>
      <c r="P109" s="545"/>
      <c r="Q109" s="545"/>
      <c r="R109" s="545"/>
      <c r="S109" s="545"/>
      <c r="T109" s="547"/>
      <c r="U109" s="22"/>
    </row>
    <row r="110" spans="1:21" ht="23.25" customHeight="1">
      <c r="A110" s="565"/>
      <c r="B110" s="565"/>
      <c r="C110" s="565"/>
      <c r="D110" s="565"/>
      <c r="E110" s="565"/>
      <c r="F110" s="565"/>
      <c r="G110" s="24" t="s">
        <v>115</v>
      </c>
      <c r="H110" s="24" t="s">
        <v>99</v>
      </c>
      <c r="I110" s="565"/>
      <c r="J110" s="565"/>
      <c r="K110" s="565"/>
      <c r="L110" s="606"/>
      <c r="M110" s="545"/>
      <c r="N110" s="545"/>
      <c r="O110" s="545"/>
      <c r="P110" s="545"/>
      <c r="Q110" s="545"/>
      <c r="R110" s="545"/>
      <c r="S110" s="545"/>
      <c r="T110" s="547"/>
      <c r="U110" s="22"/>
    </row>
    <row r="111" spans="1:21" ht="98.25" customHeight="1">
      <c r="A111" s="565"/>
      <c r="B111" s="565"/>
      <c r="C111" s="565"/>
      <c r="D111" s="565"/>
      <c r="E111" s="565"/>
      <c r="F111" s="565"/>
      <c r="G111" s="70" t="s">
        <v>53</v>
      </c>
      <c r="H111" s="70" t="s">
        <v>54</v>
      </c>
      <c r="I111" s="565"/>
      <c r="J111" s="565"/>
      <c r="K111" s="565"/>
      <c r="L111" s="606"/>
      <c r="M111" s="545"/>
      <c r="N111" s="545"/>
      <c r="O111" s="545"/>
      <c r="P111" s="545"/>
      <c r="Q111" s="545"/>
      <c r="R111" s="545"/>
      <c r="S111" s="545"/>
      <c r="T111" s="547"/>
      <c r="U111" s="22"/>
    </row>
    <row r="112" spans="1:21" ht="23.25" customHeight="1">
      <c r="A112" s="565"/>
      <c r="B112" s="565"/>
      <c r="C112" s="565"/>
      <c r="D112" s="565"/>
      <c r="E112" s="565"/>
      <c r="F112" s="565"/>
      <c r="G112" s="70" t="s">
        <v>116</v>
      </c>
      <c r="H112" s="70" t="s">
        <v>99</v>
      </c>
      <c r="I112" s="565"/>
      <c r="J112" s="565"/>
      <c r="K112" s="565"/>
      <c r="L112" s="606"/>
      <c r="M112" s="545"/>
      <c r="N112" s="545"/>
      <c r="O112" s="545"/>
      <c r="P112" s="545"/>
      <c r="Q112" s="545"/>
      <c r="R112" s="545"/>
      <c r="S112" s="545"/>
      <c r="T112" s="547"/>
      <c r="U112" s="22"/>
    </row>
    <row r="113" spans="1:21" ht="23.25" customHeight="1">
      <c r="A113" s="565"/>
      <c r="B113" s="565"/>
      <c r="C113" s="565"/>
      <c r="D113" s="565"/>
      <c r="E113" s="565"/>
      <c r="F113" s="565"/>
      <c r="G113" s="25" t="s">
        <v>55</v>
      </c>
      <c r="H113" s="40">
        <v>20000</v>
      </c>
      <c r="I113" s="565"/>
      <c r="J113" s="565"/>
      <c r="K113" s="565"/>
      <c r="L113" s="606"/>
      <c r="M113" s="545"/>
      <c r="N113" s="545"/>
      <c r="O113" s="545"/>
      <c r="P113" s="545"/>
      <c r="Q113" s="545"/>
      <c r="R113" s="545"/>
      <c r="S113" s="545"/>
      <c r="T113" s="547"/>
      <c r="U113" s="22"/>
    </row>
    <row r="114" spans="1:21" ht="53.25" customHeight="1">
      <c r="A114" s="14">
        <v>28</v>
      </c>
      <c r="B114" s="15" t="s">
        <v>42</v>
      </c>
      <c r="C114" s="16" t="s">
        <v>92</v>
      </c>
      <c r="D114" s="16" t="s">
        <v>56</v>
      </c>
      <c r="E114" s="16" t="s">
        <v>57</v>
      </c>
      <c r="F114" s="17" t="s">
        <v>58</v>
      </c>
      <c r="G114" s="17" t="s">
        <v>153</v>
      </c>
      <c r="H114" s="18">
        <v>26000</v>
      </c>
      <c r="I114" s="37" t="s">
        <v>60</v>
      </c>
      <c r="J114" s="16" t="s">
        <v>61</v>
      </c>
      <c r="K114" s="22"/>
      <c r="L114" s="19">
        <v>45110</v>
      </c>
      <c r="M114" s="20"/>
      <c r="N114" s="20"/>
      <c r="O114" s="20"/>
      <c r="P114" s="20"/>
      <c r="Q114" s="20"/>
      <c r="R114" s="39" t="str">
        <f>I114</f>
        <v>Inclusa nel noleggio</v>
      </c>
      <c r="S114" s="20"/>
      <c r="T114" s="21"/>
      <c r="U114" s="22"/>
    </row>
    <row r="115" spans="1:21" ht="53.25" customHeight="1">
      <c r="A115" s="693">
        <v>29</v>
      </c>
      <c r="B115" s="703" t="s">
        <v>42</v>
      </c>
      <c r="C115" s="566" t="s">
        <v>92</v>
      </c>
      <c r="D115" s="566" t="s">
        <v>16</v>
      </c>
      <c r="E115" s="566" t="s">
        <v>17</v>
      </c>
      <c r="F115" s="700" t="s">
        <v>154</v>
      </c>
      <c r="G115" s="17" t="s">
        <v>155</v>
      </c>
      <c r="H115" s="18">
        <v>12000000</v>
      </c>
      <c r="I115" s="564">
        <v>1700</v>
      </c>
      <c r="J115" s="566" t="s">
        <v>156</v>
      </c>
      <c r="K115" s="757"/>
      <c r="L115" s="605">
        <v>45198</v>
      </c>
      <c r="M115" s="544"/>
      <c r="N115" s="544"/>
      <c r="O115" s="544"/>
      <c r="P115" s="548"/>
      <c r="Q115" s="544"/>
      <c r="R115" s="544"/>
      <c r="S115" s="544"/>
      <c r="T115" s="546"/>
      <c r="U115" s="22"/>
    </row>
    <row r="116" spans="1:21" ht="23.25" customHeight="1">
      <c r="A116" s="565"/>
      <c r="B116" s="565"/>
      <c r="C116" s="565"/>
      <c r="D116" s="565"/>
      <c r="E116" s="565"/>
      <c r="F116" s="565"/>
      <c r="G116" s="17" t="s">
        <v>111</v>
      </c>
      <c r="H116" s="18">
        <v>10000000</v>
      </c>
      <c r="I116" s="565"/>
      <c r="J116" s="565"/>
      <c r="K116" s="565"/>
      <c r="L116" s="606"/>
      <c r="M116" s="545"/>
      <c r="N116" s="545"/>
      <c r="O116" s="545"/>
      <c r="P116" s="545"/>
      <c r="Q116" s="545"/>
      <c r="R116" s="545"/>
      <c r="S116" s="545"/>
      <c r="T116" s="547"/>
      <c r="U116" s="22"/>
    </row>
    <row r="117" spans="1:21" ht="23.25" customHeight="1">
      <c r="A117" s="565"/>
      <c r="B117" s="565"/>
      <c r="C117" s="565"/>
      <c r="D117" s="565"/>
      <c r="E117" s="565"/>
      <c r="F117" s="565"/>
      <c r="G117" s="17" t="s">
        <v>112</v>
      </c>
      <c r="H117" s="18">
        <v>2000000</v>
      </c>
      <c r="I117" s="565"/>
      <c r="J117" s="565"/>
      <c r="K117" s="565"/>
      <c r="L117" s="606"/>
      <c r="M117" s="545"/>
      <c r="N117" s="545"/>
      <c r="O117" s="545"/>
      <c r="P117" s="545"/>
      <c r="Q117" s="545"/>
      <c r="R117" s="545"/>
      <c r="S117" s="545"/>
      <c r="T117" s="547"/>
      <c r="U117" s="22"/>
    </row>
    <row r="118" spans="1:21" ht="83.25" customHeight="1">
      <c r="A118" s="565"/>
      <c r="B118" s="565"/>
      <c r="C118" s="565"/>
      <c r="D118" s="565"/>
      <c r="E118" s="565"/>
      <c r="F118" s="565"/>
      <c r="G118" s="17" t="s">
        <v>65</v>
      </c>
      <c r="H118" s="17" t="s">
        <v>54</v>
      </c>
      <c r="I118" s="565"/>
      <c r="J118" s="565"/>
      <c r="K118" s="565"/>
      <c r="L118" s="606"/>
      <c r="M118" s="545"/>
      <c r="N118" s="545"/>
      <c r="O118" s="545"/>
      <c r="P118" s="545"/>
      <c r="Q118" s="545"/>
      <c r="R118" s="545"/>
      <c r="S118" s="545"/>
      <c r="T118" s="547"/>
      <c r="U118" s="22"/>
    </row>
    <row r="119" spans="1:21" ht="23.25" customHeight="1">
      <c r="A119" s="565"/>
      <c r="B119" s="565"/>
      <c r="C119" s="565"/>
      <c r="D119" s="565"/>
      <c r="E119" s="565"/>
      <c r="F119" s="565"/>
      <c r="G119" s="17" t="s">
        <v>55</v>
      </c>
      <c r="H119" s="18">
        <v>20000</v>
      </c>
      <c r="I119" s="565"/>
      <c r="J119" s="565"/>
      <c r="K119" s="565"/>
      <c r="L119" s="606"/>
      <c r="M119" s="545"/>
      <c r="N119" s="545"/>
      <c r="O119" s="545"/>
      <c r="P119" s="545"/>
      <c r="Q119" s="545"/>
      <c r="R119" s="545"/>
      <c r="S119" s="545"/>
      <c r="T119" s="547"/>
      <c r="U119" s="22"/>
    </row>
    <row r="120" spans="1:21" ht="53.25" customHeight="1">
      <c r="A120" s="693">
        <v>30</v>
      </c>
      <c r="B120" s="827" t="s">
        <v>42</v>
      </c>
      <c r="C120" s="566" t="s">
        <v>92</v>
      </c>
      <c r="D120" s="566" t="s">
        <v>16</v>
      </c>
      <c r="E120" s="566" t="s">
        <v>17</v>
      </c>
      <c r="F120" s="700" t="s">
        <v>81</v>
      </c>
      <c r="G120" s="17" t="s">
        <v>157</v>
      </c>
      <c r="H120" s="18"/>
      <c r="I120" s="564">
        <v>2640</v>
      </c>
      <c r="J120" s="566" t="s">
        <v>158</v>
      </c>
      <c r="K120" s="757"/>
      <c r="L120" s="605">
        <v>45275</v>
      </c>
      <c r="M120" s="544"/>
      <c r="N120" s="544"/>
      <c r="O120" s="544"/>
      <c r="P120" s="544"/>
      <c r="Q120" s="544"/>
      <c r="R120" s="544"/>
      <c r="S120" s="544"/>
      <c r="T120" s="546"/>
      <c r="U120" s="22"/>
    </row>
    <row r="121" spans="1:21" ht="23.25" customHeight="1">
      <c r="A121" s="565"/>
      <c r="B121" s="565"/>
      <c r="C121" s="565"/>
      <c r="D121" s="565"/>
      <c r="E121" s="565"/>
      <c r="F121" s="565"/>
      <c r="G121" s="17" t="s">
        <v>152</v>
      </c>
      <c r="H121" s="18"/>
      <c r="I121" s="565"/>
      <c r="J121" s="565"/>
      <c r="K121" s="565"/>
      <c r="L121" s="606"/>
      <c r="M121" s="545"/>
      <c r="N121" s="545"/>
      <c r="O121" s="545"/>
      <c r="P121" s="545"/>
      <c r="Q121" s="545"/>
      <c r="R121" s="545"/>
      <c r="S121" s="545"/>
      <c r="T121" s="547"/>
      <c r="U121" s="22"/>
    </row>
    <row r="122" spans="1:21" ht="23.25" customHeight="1">
      <c r="A122" s="565"/>
      <c r="B122" s="565"/>
      <c r="C122" s="565"/>
      <c r="D122" s="565"/>
      <c r="E122" s="565"/>
      <c r="F122" s="565"/>
      <c r="G122" s="17" t="s">
        <v>50</v>
      </c>
      <c r="H122" s="18"/>
      <c r="I122" s="565"/>
      <c r="J122" s="565"/>
      <c r="K122" s="565"/>
      <c r="L122" s="606"/>
      <c r="M122" s="545"/>
      <c r="N122" s="545"/>
      <c r="O122" s="545"/>
      <c r="P122" s="545"/>
      <c r="Q122" s="545"/>
      <c r="R122" s="545"/>
      <c r="S122" s="545"/>
      <c r="T122" s="547"/>
      <c r="U122" s="22"/>
    </row>
    <row r="123" spans="1:21" ht="23.25" customHeight="1">
      <c r="A123" s="565"/>
      <c r="B123" s="565"/>
      <c r="C123" s="565"/>
      <c r="D123" s="565"/>
      <c r="E123" s="565"/>
      <c r="F123" s="565"/>
      <c r="G123" s="17" t="s">
        <v>51</v>
      </c>
      <c r="H123" s="18"/>
      <c r="I123" s="565"/>
      <c r="J123" s="565"/>
      <c r="K123" s="565"/>
      <c r="L123" s="606"/>
      <c r="M123" s="545"/>
      <c r="N123" s="545"/>
      <c r="O123" s="545"/>
      <c r="P123" s="545"/>
      <c r="Q123" s="545"/>
      <c r="R123" s="545"/>
      <c r="S123" s="545"/>
      <c r="T123" s="547"/>
      <c r="U123" s="22"/>
    </row>
    <row r="124" spans="1:21" ht="23.25" customHeight="1">
      <c r="A124" s="565"/>
      <c r="B124" s="565"/>
      <c r="C124" s="565"/>
      <c r="D124" s="565"/>
      <c r="E124" s="565"/>
      <c r="F124" s="565"/>
      <c r="G124" s="17" t="s">
        <v>65</v>
      </c>
      <c r="H124" s="18"/>
      <c r="I124" s="565"/>
      <c r="J124" s="565"/>
      <c r="K124" s="565"/>
      <c r="L124" s="606"/>
      <c r="M124" s="545"/>
      <c r="N124" s="545"/>
      <c r="O124" s="545"/>
      <c r="P124" s="545"/>
      <c r="Q124" s="545"/>
      <c r="R124" s="545"/>
      <c r="S124" s="545"/>
      <c r="T124" s="547"/>
      <c r="U124" s="22"/>
    </row>
    <row r="125" spans="1:21" ht="23.25" customHeight="1">
      <c r="A125" s="565"/>
      <c r="B125" s="565"/>
      <c r="C125" s="565"/>
      <c r="D125" s="565"/>
      <c r="E125" s="565"/>
      <c r="F125" s="565"/>
      <c r="G125" s="17" t="s">
        <v>115</v>
      </c>
      <c r="H125" s="18"/>
      <c r="I125" s="565"/>
      <c r="J125" s="565"/>
      <c r="K125" s="565"/>
      <c r="L125" s="606"/>
      <c r="M125" s="545"/>
      <c r="N125" s="545"/>
      <c r="O125" s="545"/>
      <c r="P125" s="545"/>
      <c r="Q125" s="545"/>
      <c r="R125" s="545"/>
      <c r="S125" s="545"/>
      <c r="T125" s="547"/>
      <c r="U125" s="22"/>
    </row>
    <row r="126" spans="1:21" ht="23.25" customHeight="1">
      <c r="A126" s="565"/>
      <c r="B126" s="565"/>
      <c r="C126" s="565"/>
      <c r="D126" s="565"/>
      <c r="E126" s="565"/>
      <c r="F126" s="565"/>
      <c r="G126" s="17" t="s">
        <v>84</v>
      </c>
      <c r="H126" s="18"/>
      <c r="I126" s="565"/>
      <c r="J126" s="565"/>
      <c r="K126" s="565"/>
      <c r="L126" s="606"/>
      <c r="M126" s="545"/>
      <c r="N126" s="545"/>
      <c r="O126" s="545"/>
      <c r="P126" s="545"/>
      <c r="Q126" s="545"/>
      <c r="R126" s="545"/>
      <c r="S126" s="545"/>
      <c r="T126" s="547"/>
      <c r="U126" s="22"/>
    </row>
    <row r="127" spans="1:21" ht="53.25" customHeight="1">
      <c r="A127" s="43">
        <v>31</v>
      </c>
      <c r="B127" s="44" t="s">
        <v>42</v>
      </c>
      <c r="C127" s="45" t="s">
        <v>92</v>
      </c>
      <c r="D127" s="45" t="s">
        <v>66</v>
      </c>
      <c r="E127" s="45" t="s">
        <v>17</v>
      </c>
      <c r="F127" s="24" t="s">
        <v>159</v>
      </c>
      <c r="G127" s="24" t="s">
        <v>160</v>
      </c>
      <c r="H127" s="26"/>
      <c r="I127" s="26">
        <v>500</v>
      </c>
      <c r="J127" s="45" t="s">
        <v>158</v>
      </c>
      <c r="K127" s="68"/>
      <c r="L127" s="49">
        <v>45275</v>
      </c>
      <c r="M127" s="69"/>
      <c r="N127" s="69"/>
      <c r="O127" s="69"/>
      <c r="P127" s="50"/>
      <c r="Q127" s="69"/>
      <c r="R127" s="69"/>
      <c r="S127" s="69"/>
      <c r="T127" s="51"/>
      <c r="U127" s="27"/>
    </row>
    <row r="128" spans="1:21" ht="23.25" customHeight="1">
      <c r="A128" s="71"/>
      <c r="B128" s="72" t="s">
        <v>161</v>
      </c>
      <c r="C128" s="73"/>
      <c r="D128" s="73"/>
      <c r="E128" s="73"/>
      <c r="F128" s="74" t="s">
        <v>41</v>
      </c>
      <c r="G128" s="74" t="s">
        <v>41</v>
      </c>
      <c r="H128" s="31" t="s">
        <v>41</v>
      </c>
      <c r="I128" s="74" t="s">
        <v>41</v>
      </c>
      <c r="J128" s="72"/>
      <c r="K128" s="75"/>
      <c r="L128" s="76"/>
      <c r="M128" s="77">
        <f t="shared" ref="M128:S128" si="3">SUM(M52:M127)</f>
        <v>0</v>
      </c>
      <c r="N128" s="77">
        <f t="shared" si="3"/>
        <v>0</v>
      </c>
      <c r="O128" s="77">
        <f t="shared" si="3"/>
        <v>579.65</v>
      </c>
      <c r="P128" s="77">
        <f t="shared" si="3"/>
        <v>0</v>
      </c>
      <c r="Q128" s="77">
        <f t="shared" si="3"/>
        <v>5283.79</v>
      </c>
      <c r="R128" s="77">
        <f t="shared" si="3"/>
        <v>508.5</v>
      </c>
      <c r="S128" s="77">
        <f t="shared" si="3"/>
        <v>0</v>
      </c>
      <c r="T128" s="78"/>
      <c r="U128" s="75"/>
    </row>
    <row r="129" spans="1:21" ht="23.25" customHeight="1">
      <c r="A129" s="79"/>
      <c r="B129" s="80"/>
      <c r="C129" s="80"/>
      <c r="D129" s="80"/>
      <c r="E129" s="80"/>
      <c r="F129" s="81" t="s">
        <v>41</v>
      </c>
      <c r="G129" s="81" t="s">
        <v>41</v>
      </c>
      <c r="H129" s="82" t="s">
        <v>41</v>
      </c>
      <c r="I129" s="81" t="s">
        <v>41</v>
      </c>
      <c r="J129" s="80"/>
      <c r="K129" s="83"/>
      <c r="L129" s="84"/>
      <c r="M129" s="85"/>
      <c r="N129" s="85"/>
      <c r="O129" s="85"/>
      <c r="P129" s="85"/>
      <c r="Q129" s="85"/>
      <c r="R129" s="85"/>
      <c r="S129" s="86"/>
      <c r="T129" s="80"/>
      <c r="U129" s="83"/>
    </row>
    <row r="130" spans="1:21" ht="23.25" customHeight="1">
      <c r="A130" s="839">
        <v>32</v>
      </c>
      <c r="B130" s="796" t="s">
        <v>14</v>
      </c>
      <c r="C130" s="585" t="s">
        <v>92</v>
      </c>
      <c r="D130" s="585" t="s">
        <v>162</v>
      </c>
      <c r="E130" s="585" t="s">
        <v>163</v>
      </c>
      <c r="F130" s="837" t="s">
        <v>164</v>
      </c>
      <c r="G130" s="87" t="s">
        <v>165</v>
      </c>
      <c r="H130" s="88">
        <v>50000</v>
      </c>
      <c r="I130" s="838">
        <v>930</v>
      </c>
      <c r="J130" s="585" t="s">
        <v>166</v>
      </c>
      <c r="K130" s="83"/>
      <c r="L130" s="650" t="s">
        <v>167</v>
      </c>
      <c r="M130" s="557"/>
      <c r="N130" s="557"/>
      <c r="O130" s="557"/>
      <c r="P130" s="557"/>
      <c r="Q130" s="557"/>
      <c r="R130" s="557"/>
      <c r="S130" s="557"/>
      <c r="T130" s="89"/>
      <c r="U130" s="83"/>
    </row>
    <row r="131" spans="1:21" ht="23.25" customHeight="1">
      <c r="A131" s="674"/>
      <c r="B131" s="674"/>
      <c r="C131" s="674"/>
      <c r="D131" s="674"/>
      <c r="E131" s="674"/>
      <c r="F131" s="672"/>
      <c r="G131" s="70" t="s">
        <v>168</v>
      </c>
      <c r="H131" s="90">
        <v>50000</v>
      </c>
      <c r="I131" s="672"/>
      <c r="J131" s="674"/>
      <c r="K131" s="83"/>
      <c r="L131" s="651"/>
      <c r="M131" s="558"/>
      <c r="N131" s="558"/>
      <c r="O131" s="558"/>
      <c r="P131" s="558"/>
      <c r="Q131" s="558"/>
      <c r="R131" s="558"/>
      <c r="S131" s="558"/>
      <c r="T131" s="89"/>
      <c r="U131" s="83"/>
    </row>
    <row r="132" spans="1:21" ht="23.25" customHeight="1">
      <c r="A132" s="674"/>
      <c r="B132" s="674"/>
      <c r="C132" s="674"/>
      <c r="D132" s="674"/>
      <c r="E132" s="674"/>
      <c r="F132" s="672"/>
      <c r="G132" s="70" t="s">
        <v>169</v>
      </c>
      <c r="H132" s="90">
        <v>50000</v>
      </c>
      <c r="I132" s="672"/>
      <c r="J132" s="674"/>
      <c r="K132" s="83"/>
      <c r="L132" s="651"/>
      <c r="M132" s="558"/>
      <c r="N132" s="558"/>
      <c r="O132" s="558"/>
      <c r="P132" s="558"/>
      <c r="Q132" s="558"/>
      <c r="R132" s="558"/>
      <c r="S132" s="558"/>
      <c r="T132" s="89"/>
      <c r="U132" s="83"/>
    </row>
    <row r="133" spans="1:21" ht="23.25" customHeight="1">
      <c r="A133" s="674"/>
      <c r="B133" s="674"/>
      <c r="C133" s="674"/>
      <c r="D133" s="674"/>
      <c r="E133" s="674"/>
      <c r="F133" s="672"/>
      <c r="G133" s="70" t="s">
        <v>170</v>
      </c>
      <c r="H133" s="70" t="s">
        <v>171</v>
      </c>
      <c r="I133" s="672"/>
      <c r="J133" s="674"/>
      <c r="K133" s="83"/>
      <c r="L133" s="651"/>
      <c r="M133" s="558"/>
      <c r="N133" s="558"/>
      <c r="O133" s="558"/>
      <c r="P133" s="558"/>
      <c r="Q133" s="558"/>
      <c r="R133" s="558"/>
      <c r="S133" s="558"/>
      <c r="T133" s="89"/>
      <c r="U133" s="83"/>
    </row>
    <row r="134" spans="1:21" ht="38.25" customHeight="1">
      <c r="A134" s="741"/>
      <c r="B134" s="741"/>
      <c r="C134" s="741"/>
      <c r="D134" s="741"/>
      <c r="E134" s="741"/>
      <c r="F134" s="814"/>
      <c r="G134" s="25" t="s">
        <v>172</v>
      </c>
      <c r="H134" s="25" t="s">
        <v>173</v>
      </c>
      <c r="I134" s="814"/>
      <c r="J134" s="741"/>
      <c r="K134" s="91"/>
      <c r="L134" s="652"/>
      <c r="M134" s="559"/>
      <c r="N134" s="559"/>
      <c r="O134" s="559"/>
      <c r="P134" s="559"/>
      <c r="Q134" s="559"/>
      <c r="R134" s="559"/>
      <c r="S134" s="559"/>
      <c r="T134" s="66"/>
      <c r="U134" s="91"/>
    </row>
    <row r="135" spans="1:21" ht="23.25" customHeight="1">
      <c r="A135" s="832">
        <v>33</v>
      </c>
      <c r="B135" s="840" t="s">
        <v>14</v>
      </c>
      <c r="C135" s="673" t="s">
        <v>92</v>
      </c>
      <c r="D135" s="673" t="s">
        <v>16</v>
      </c>
      <c r="E135" s="673" t="s">
        <v>17</v>
      </c>
      <c r="F135" s="767" t="s">
        <v>174</v>
      </c>
      <c r="G135" s="24" t="s">
        <v>175</v>
      </c>
      <c r="H135" s="26">
        <v>20000</v>
      </c>
      <c r="I135" s="671">
        <v>323.26</v>
      </c>
      <c r="J135" s="673" t="s">
        <v>176</v>
      </c>
      <c r="K135" s="27"/>
      <c r="L135" s="836" t="s">
        <v>177</v>
      </c>
      <c r="M135" s="560"/>
      <c r="N135" s="560"/>
      <c r="O135" s="560"/>
      <c r="P135" s="638">
        <f>I135</f>
        <v>323.26</v>
      </c>
      <c r="Q135" s="560"/>
      <c r="R135" s="560"/>
      <c r="S135" s="560"/>
      <c r="T135" s="631"/>
      <c r="U135" s="27"/>
    </row>
    <row r="136" spans="1:21" ht="23.25" customHeight="1">
      <c r="A136" s="674"/>
      <c r="B136" s="674"/>
      <c r="C136" s="674"/>
      <c r="D136" s="674"/>
      <c r="E136" s="674"/>
      <c r="F136" s="672"/>
      <c r="G136" s="70" t="s">
        <v>178</v>
      </c>
      <c r="H136" s="90">
        <v>500000</v>
      </c>
      <c r="I136" s="672"/>
      <c r="J136" s="674"/>
      <c r="K136" s="83"/>
      <c r="L136" s="651"/>
      <c r="M136" s="558"/>
      <c r="N136" s="558"/>
      <c r="O136" s="558"/>
      <c r="P136" s="558"/>
      <c r="Q136" s="558"/>
      <c r="R136" s="558"/>
      <c r="S136" s="558"/>
      <c r="T136" s="632"/>
      <c r="U136" s="83"/>
    </row>
    <row r="137" spans="1:21" ht="38.25" customHeight="1">
      <c r="A137" s="674"/>
      <c r="B137" s="674"/>
      <c r="C137" s="674"/>
      <c r="D137" s="674"/>
      <c r="E137" s="674"/>
      <c r="F137" s="672"/>
      <c r="G137" s="70" t="s">
        <v>179</v>
      </c>
      <c r="H137" s="90">
        <v>500000</v>
      </c>
      <c r="I137" s="672"/>
      <c r="J137" s="674"/>
      <c r="K137" s="83"/>
      <c r="L137" s="651"/>
      <c r="M137" s="558"/>
      <c r="N137" s="558"/>
      <c r="O137" s="558"/>
      <c r="P137" s="558"/>
      <c r="Q137" s="558"/>
      <c r="R137" s="558"/>
      <c r="S137" s="558"/>
      <c r="T137" s="632"/>
      <c r="U137" s="83"/>
    </row>
    <row r="138" spans="1:21" ht="23.25" customHeight="1">
      <c r="A138" s="674"/>
      <c r="B138" s="674"/>
      <c r="C138" s="674"/>
      <c r="D138" s="674"/>
      <c r="E138" s="674"/>
      <c r="F138" s="672"/>
      <c r="G138" s="70" t="s">
        <v>180</v>
      </c>
      <c r="H138" s="90">
        <v>2500</v>
      </c>
      <c r="I138" s="672"/>
      <c r="J138" s="674"/>
      <c r="K138" s="83"/>
      <c r="L138" s="651"/>
      <c r="M138" s="558"/>
      <c r="N138" s="558"/>
      <c r="O138" s="558"/>
      <c r="P138" s="558"/>
      <c r="Q138" s="558"/>
      <c r="R138" s="558"/>
      <c r="S138" s="558"/>
      <c r="T138" s="632"/>
      <c r="U138" s="83"/>
    </row>
    <row r="139" spans="1:21" ht="38.25" customHeight="1">
      <c r="A139" s="674"/>
      <c r="B139" s="674"/>
      <c r="C139" s="674"/>
      <c r="D139" s="674"/>
      <c r="E139" s="674"/>
      <c r="F139" s="672"/>
      <c r="G139" s="70" t="s">
        <v>181</v>
      </c>
      <c r="H139" s="90">
        <v>1000000</v>
      </c>
      <c r="I139" s="672"/>
      <c r="J139" s="674"/>
      <c r="K139" s="83"/>
      <c r="L139" s="651"/>
      <c r="M139" s="558"/>
      <c r="N139" s="558"/>
      <c r="O139" s="558"/>
      <c r="P139" s="558"/>
      <c r="Q139" s="558"/>
      <c r="R139" s="558"/>
      <c r="S139" s="558"/>
      <c r="T139" s="632"/>
      <c r="U139" s="83"/>
    </row>
    <row r="140" spans="1:21" ht="23.25" customHeight="1">
      <c r="A140" s="28"/>
      <c r="B140" s="29" t="s">
        <v>182</v>
      </c>
      <c r="C140" s="30"/>
      <c r="D140" s="30"/>
      <c r="E140" s="30"/>
      <c r="F140" s="31" t="s">
        <v>41</v>
      </c>
      <c r="G140" s="31" t="s">
        <v>41</v>
      </c>
      <c r="H140" s="31" t="s">
        <v>41</v>
      </c>
      <c r="I140" s="31" t="s">
        <v>41</v>
      </c>
      <c r="J140" s="29"/>
      <c r="K140" s="33"/>
      <c r="L140" s="34"/>
      <c r="M140" s="35">
        <f t="shared" ref="M140:S140" si="4">SUM(M130:M139)</f>
        <v>0</v>
      </c>
      <c r="N140" s="35">
        <f t="shared" si="4"/>
        <v>0</v>
      </c>
      <c r="O140" s="35">
        <f t="shared" si="4"/>
        <v>0</v>
      </c>
      <c r="P140" s="35">
        <f t="shared" si="4"/>
        <v>323.26</v>
      </c>
      <c r="Q140" s="35">
        <f t="shared" si="4"/>
        <v>0</v>
      </c>
      <c r="R140" s="35">
        <f t="shared" si="4"/>
        <v>0</v>
      </c>
      <c r="S140" s="35">
        <f t="shared" si="4"/>
        <v>0</v>
      </c>
      <c r="T140" s="36"/>
      <c r="U140" s="33"/>
    </row>
    <row r="141" spans="1:21" ht="23.25" customHeight="1">
      <c r="A141" s="63"/>
      <c r="B141" s="64"/>
      <c r="C141" s="64"/>
      <c r="D141" s="64"/>
      <c r="E141" s="64"/>
      <c r="F141" s="17" t="s">
        <v>41</v>
      </c>
      <c r="G141" s="17" t="s">
        <v>183</v>
      </c>
      <c r="H141" s="24" t="s">
        <v>41</v>
      </c>
      <c r="I141" s="17" t="s">
        <v>41</v>
      </c>
      <c r="J141" s="64"/>
      <c r="K141" s="22"/>
      <c r="L141" s="93"/>
      <c r="M141" s="20"/>
      <c r="N141" s="20"/>
      <c r="O141" s="20"/>
      <c r="P141" s="50"/>
      <c r="Q141" s="50"/>
      <c r="R141" s="50"/>
      <c r="S141" s="94"/>
      <c r="T141" s="64"/>
      <c r="U141" s="22"/>
    </row>
    <row r="142" spans="1:21" ht="24.2" customHeight="1">
      <c r="A142" s="95"/>
      <c r="B142" s="96" t="s">
        <v>184</v>
      </c>
      <c r="C142" s="97"/>
      <c r="D142" s="97"/>
      <c r="E142" s="97"/>
      <c r="F142" s="98" t="s">
        <v>41</v>
      </c>
      <c r="G142" s="98" t="s">
        <v>41</v>
      </c>
      <c r="H142" s="57" t="s">
        <v>41</v>
      </c>
      <c r="I142" s="98" t="s">
        <v>41</v>
      </c>
      <c r="J142" s="99"/>
      <c r="K142" s="100"/>
      <c r="L142" s="101"/>
      <c r="M142" s="102">
        <f t="shared" ref="M142:S142" si="5">M128+M140</f>
        <v>0</v>
      </c>
      <c r="N142" s="102">
        <f t="shared" si="5"/>
        <v>0</v>
      </c>
      <c r="O142" s="102">
        <f t="shared" si="5"/>
        <v>579.65</v>
      </c>
      <c r="P142" s="61">
        <f t="shared" si="5"/>
        <v>323.26</v>
      </c>
      <c r="Q142" s="61">
        <f t="shared" si="5"/>
        <v>5283.79</v>
      </c>
      <c r="R142" s="61">
        <f t="shared" si="5"/>
        <v>508.5</v>
      </c>
      <c r="S142" s="61">
        <f t="shared" si="5"/>
        <v>0</v>
      </c>
      <c r="T142" s="103"/>
      <c r="U142" s="100"/>
    </row>
    <row r="143" spans="1:21" ht="16.5" customHeight="1">
      <c r="A143" s="63"/>
      <c r="B143" s="64"/>
      <c r="C143" s="64"/>
      <c r="D143" s="64"/>
      <c r="E143" s="64"/>
      <c r="F143" s="17" t="s">
        <v>41</v>
      </c>
      <c r="G143" s="17" t="s">
        <v>41</v>
      </c>
      <c r="H143" s="17" t="s">
        <v>41</v>
      </c>
      <c r="I143" s="17" t="s">
        <v>41</v>
      </c>
      <c r="J143" s="16"/>
      <c r="K143" s="22"/>
      <c r="L143" s="19"/>
      <c r="M143" s="20"/>
      <c r="N143" s="20"/>
      <c r="O143" s="20"/>
      <c r="P143" s="20"/>
      <c r="Q143" s="20"/>
      <c r="R143" s="20"/>
      <c r="S143" s="20"/>
      <c r="T143" s="21"/>
      <c r="U143" s="22"/>
    </row>
    <row r="144" spans="1:21" ht="38.25" customHeight="1">
      <c r="A144" s="693">
        <v>34</v>
      </c>
      <c r="B144" s="703" t="s">
        <v>14</v>
      </c>
      <c r="C144" s="566" t="s">
        <v>185</v>
      </c>
      <c r="D144" s="566" t="s">
        <v>16</v>
      </c>
      <c r="E144" s="566" t="s">
        <v>17</v>
      </c>
      <c r="F144" s="700" t="s">
        <v>186</v>
      </c>
      <c r="G144" s="17" t="s">
        <v>187</v>
      </c>
      <c r="H144" s="18">
        <v>600000</v>
      </c>
      <c r="I144" s="564">
        <v>549.64</v>
      </c>
      <c r="J144" s="566" t="s">
        <v>188</v>
      </c>
      <c r="K144" s="757"/>
      <c r="L144" s="835" t="s">
        <v>189</v>
      </c>
      <c r="M144" s="544"/>
      <c r="N144" s="544"/>
      <c r="O144" s="544"/>
      <c r="P144" s="544"/>
      <c r="Q144" s="548">
        <f>I144</f>
        <v>549.64</v>
      </c>
      <c r="R144" s="544"/>
      <c r="S144" s="544"/>
      <c r="T144" s="546"/>
      <c r="U144" s="22"/>
    </row>
    <row r="145" spans="1:21" ht="23.25" customHeight="1">
      <c r="A145" s="565"/>
      <c r="B145" s="565"/>
      <c r="C145" s="565"/>
      <c r="D145" s="565"/>
      <c r="E145" s="565"/>
      <c r="F145" s="565"/>
      <c r="G145" s="17" t="s">
        <v>21</v>
      </c>
      <c r="H145" s="18">
        <v>100000</v>
      </c>
      <c r="I145" s="565"/>
      <c r="J145" s="565"/>
      <c r="K145" s="565"/>
      <c r="L145" s="606"/>
      <c r="M145" s="545"/>
      <c r="N145" s="545"/>
      <c r="O145" s="545"/>
      <c r="P145" s="545"/>
      <c r="Q145" s="545"/>
      <c r="R145" s="545"/>
      <c r="S145" s="545"/>
      <c r="T145" s="547"/>
      <c r="U145" s="22"/>
    </row>
    <row r="146" spans="1:21" ht="23.25" customHeight="1">
      <c r="A146" s="565"/>
      <c r="B146" s="565"/>
      <c r="C146" s="565"/>
      <c r="D146" s="565"/>
      <c r="E146" s="565"/>
      <c r="F146" s="565"/>
      <c r="G146" s="17" t="s">
        <v>190</v>
      </c>
      <c r="H146" s="18">
        <v>300000</v>
      </c>
      <c r="I146" s="565"/>
      <c r="J146" s="657"/>
      <c r="K146" s="565"/>
      <c r="L146" s="606"/>
      <c r="M146" s="545"/>
      <c r="N146" s="545"/>
      <c r="O146" s="545"/>
      <c r="P146" s="545"/>
      <c r="Q146" s="545"/>
      <c r="R146" s="545"/>
      <c r="S146" s="545"/>
      <c r="T146" s="547"/>
      <c r="U146" s="22"/>
    </row>
    <row r="147" spans="1:21" ht="23.25" customHeight="1">
      <c r="A147" s="565"/>
      <c r="B147" s="565"/>
      <c r="C147" s="565"/>
      <c r="D147" s="565"/>
      <c r="E147" s="565"/>
      <c r="F147" s="565"/>
      <c r="G147" s="17" t="s">
        <v>191</v>
      </c>
      <c r="H147" s="18">
        <v>1000000</v>
      </c>
      <c r="I147" s="565"/>
      <c r="J147" s="658"/>
      <c r="K147" s="565"/>
      <c r="L147" s="606"/>
      <c r="M147" s="545"/>
      <c r="N147" s="545"/>
      <c r="O147" s="545"/>
      <c r="P147" s="545"/>
      <c r="Q147" s="545"/>
      <c r="R147" s="545"/>
      <c r="S147" s="545"/>
      <c r="T147" s="547"/>
      <c r="U147" s="22"/>
    </row>
    <row r="148" spans="1:21" ht="23.25" customHeight="1">
      <c r="A148" s="693">
        <v>35</v>
      </c>
      <c r="B148" s="703" t="s">
        <v>14</v>
      </c>
      <c r="C148" s="566" t="s">
        <v>185</v>
      </c>
      <c r="D148" s="566" t="s">
        <v>16</v>
      </c>
      <c r="E148" s="566" t="s">
        <v>17</v>
      </c>
      <c r="F148" s="700" t="s">
        <v>192</v>
      </c>
      <c r="G148" s="17" t="s">
        <v>193</v>
      </c>
      <c r="H148" s="18">
        <v>3059910.26</v>
      </c>
      <c r="I148" s="564">
        <v>576.95000000000005</v>
      </c>
      <c r="J148" s="566" t="s">
        <v>194</v>
      </c>
      <c r="K148" s="757"/>
      <c r="L148" s="605">
        <v>45295</v>
      </c>
      <c r="M148" s="544"/>
      <c r="N148" s="544"/>
      <c r="O148" s="544"/>
      <c r="P148" s="544"/>
      <c r="Q148" s="544"/>
      <c r="R148" s="544"/>
      <c r="S148" s="544"/>
      <c r="T148" s="546"/>
      <c r="U148" s="22"/>
    </row>
    <row r="149" spans="1:21" ht="53.25" customHeight="1">
      <c r="A149" s="565"/>
      <c r="B149" s="565"/>
      <c r="C149" s="565"/>
      <c r="D149" s="565"/>
      <c r="E149" s="565"/>
      <c r="F149" s="565"/>
      <c r="G149" s="17" t="s">
        <v>195</v>
      </c>
      <c r="H149" s="18">
        <v>3059910.26</v>
      </c>
      <c r="I149" s="565"/>
      <c r="J149" s="565"/>
      <c r="K149" s="565"/>
      <c r="L149" s="606"/>
      <c r="M149" s="545"/>
      <c r="N149" s="545"/>
      <c r="O149" s="545"/>
      <c r="P149" s="545"/>
      <c r="Q149" s="545"/>
      <c r="R149" s="545"/>
      <c r="S149" s="545"/>
      <c r="T149" s="547"/>
      <c r="U149" s="22"/>
    </row>
    <row r="150" spans="1:21" ht="23.25" customHeight="1">
      <c r="A150" s="43">
        <v>36</v>
      </c>
      <c r="B150" s="92" t="s">
        <v>14</v>
      </c>
      <c r="C150" s="45" t="s">
        <v>185</v>
      </c>
      <c r="D150" s="45" t="s">
        <v>196</v>
      </c>
      <c r="E150" s="45" t="s">
        <v>197</v>
      </c>
      <c r="F150" s="24" t="s">
        <v>198</v>
      </c>
      <c r="G150" s="24" t="s">
        <v>199</v>
      </c>
      <c r="H150" s="24" t="s">
        <v>99</v>
      </c>
      <c r="I150" s="26">
        <v>1200</v>
      </c>
      <c r="J150" s="45" t="s">
        <v>200</v>
      </c>
      <c r="K150" s="27"/>
      <c r="L150" s="49">
        <v>47248</v>
      </c>
      <c r="M150" s="50"/>
      <c r="N150" s="50"/>
      <c r="O150" s="50"/>
      <c r="P150" s="50"/>
      <c r="Q150" s="50"/>
      <c r="R150" s="50"/>
      <c r="S150" s="50"/>
      <c r="T150" s="51"/>
      <c r="U150" s="27"/>
    </row>
    <row r="151" spans="1:21" ht="23.25" customHeight="1">
      <c r="A151" s="71"/>
      <c r="B151" s="72" t="s">
        <v>201</v>
      </c>
      <c r="C151" s="73"/>
      <c r="D151" s="73"/>
      <c r="E151" s="73"/>
      <c r="F151" s="74" t="s">
        <v>41</v>
      </c>
      <c r="G151" s="74" t="s">
        <v>41</v>
      </c>
      <c r="H151" s="31" t="s">
        <v>41</v>
      </c>
      <c r="I151" s="74" t="s">
        <v>41</v>
      </c>
      <c r="J151" s="72"/>
      <c r="K151" s="75"/>
      <c r="L151" s="76"/>
      <c r="M151" s="77">
        <f t="shared" ref="M151:S151" si="6">SUM(M144:M150)</f>
        <v>0</v>
      </c>
      <c r="N151" s="77">
        <f t="shared" si="6"/>
        <v>0</v>
      </c>
      <c r="O151" s="77">
        <f t="shared" si="6"/>
        <v>0</v>
      </c>
      <c r="P151" s="77">
        <f t="shared" si="6"/>
        <v>0</v>
      </c>
      <c r="Q151" s="77">
        <f t="shared" si="6"/>
        <v>549.64</v>
      </c>
      <c r="R151" s="77">
        <f t="shared" si="6"/>
        <v>0</v>
      </c>
      <c r="S151" s="77">
        <f t="shared" si="6"/>
        <v>0</v>
      </c>
      <c r="T151" s="78"/>
      <c r="U151" s="75"/>
    </row>
    <row r="152" spans="1:21" ht="23.25" customHeight="1">
      <c r="A152" s="8"/>
      <c r="B152" s="104"/>
      <c r="C152" s="104"/>
      <c r="D152" s="104"/>
      <c r="E152" s="104"/>
      <c r="F152" s="25" t="s">
        <v>41</v>
      </c>
      <c r="G152" s="25" t="s">
        <v>41</v>
      </c>
      <c r="H152" s="24" t="s">
        <v>41</v>
      </c>
      <c r="I152" s="25" t="s">
        <v>41</v>
      </c>
      <c r="J152" s="104"/>
      <c r="K152" s="91"/>
      <c r="L152" s="105"/>
      <c r="M152" s="106"/>
      <c r="N152" s="106"/>
      <c r="O152" s="106"/>
      <c r="P152" s="85"/>
      <c r="Q152" s="85"/>
      <c r="R152" s="85"/>
      <c r="S152" s="86"/>
      <c r="T152" s="104"/>
      <c r="U152" s="91"/>
    </row>
    <row r="153" spans="1:21" ht="24.2" customHeight="1">
      <c r="A153" s="107"/>
      <c r="B153" s="108" t="s">
        <v>202</v>
      </c>
      <c r="C153" s="109"/>
      <c r="D153" s="109"/>
      <c r="E153" s="109"/>
      <c r="F153" s="110" t="s">
        <v>41</v>
      </c>
      <c r="G153" s="110" t="s">
        <v>41</v>
      </c>
      <c r="H153" s="57" t="s">
        <v>41</v>
      </c>
      <c r="I153" s="110" t="s">
        <v>41</v>
      </c>
      <c r="J153" s="111"/>
      <c r="K153" s="112"/>
      <c r="L153" s="113"/>
      <c r="M153" s="114">
        <f t="shared" ref="M153:S153" si="7">M151</f>
        <v>0</v>
      </c>
      <c r="N153" s="114">
        <f t="shared" si="7"/>
        <v>0</v>
      </c>
      <c r="O153" s="114">
        <f t="shared" si="7"/>
        <v>0</v>
      </c>
      <c r="P153" s="61">
        <f t="shared" si="7"/>
        <v>0</v>
      </c>
      <c r="Q153" s="61">
        <f t="shared" si="7"/>
        <v>549.64</v>
      </c>
      <c r="R153" s="61">
        <f t="shared" si="7"/>
        <v>0</v>
      </c>
      <c r="S153" s="61">
        <f t="shared" si="7"/>
        <v>0</v>
      </c>
      <c r="T153" s="115"/>
      <c r="U153" s="112"/>
    </row>
    <row r="154" spans="1:21" ht="23.25" customHeight="1">
      <c r="A154" s="8"/>
      <c r="B154" s="104"/>
      <c r="C154" s="104"/>
      <c r="D154" s="104"/>
      <c r="E154" s="104"/>
      <c r="F154" s="25" t="s">
        <v>41</v>
      </c>
      <c r="G154" s="25" t="s">
        <v>41</v>
      </c>
      <c r="H154" s="17" t="s">
        <v>41</v>
      </c>
      <c r="I154" s="25" t="s">
        <v>41</v>
      </c>
      <c r="J154" s="116"/>
      <c r="K154" s="91"/>
      <c r="L154" s="117"/>
      <c r="M154" s="106"/>
      <c r="N154" s="106"/>
      <c r="O154" s="106"/>
      <c r="P154" s="20"/>
      <c r="Q154" s="20"/>
      <c r="R154" s="20"/>
      <c r="S154" s="20"/>
      <c r="T154" s="66"/>
      <c r="U154" s="91"/>
    </row>
    <row r="155" spans="1:21" ht="38.25" customHeight="1">
      <c r="A155" s="693">
        <v>37</v>
      </c>
      <c r="B155" s="703" t="s">
        <v>14</v>
      </c>
      <c r="C155" s="566" t="s">
        <v>203</v>
      </c>
      <c r="D155" s="566" t="s">
        <v>16</v>
      </c>
      <c r="E155" s="566" t="s">
        <v>17</v>
      </c>
      <c r="F155" s="700" t="s">
        <v>204</v>
      </c>
      <c r="G155" s="17" t="s">
        <v>205</v>
      </c>
      <c r="H155" s="18">
        <v>201977.27</v>
      </c>
      <c r="I155" s="564">
        <v>1164.3900000000001</v>
      </c>
      <c r="J155" s="566" t="s">
        <v>45</v>
      </c>
      <c r="K155" s="757"/>
      <c r="L155" s="605">
        <v>45107</v>
      </c>
      <c r="M155" s="544"/>
      <c r="N155" s="544"/>
      <c r="O155" s="544"/>
      <c r="P155" s="544"/>
      <c r="Q155" s="548">
        <f>I155</f>
        <v>1164.3900000000001</v>
      </c>
      <c r="R155" s="544"/>
      <c r="S155" s="544"/>
      <c r="T155" s="546"/>
      <c r="U155" s="22"/>
    </row>
    <row r="156" spans="1:21" ht="23.25" customHeight="1">
      <c r="A156" s="565"/>
      <c r="B156" s="565"/>
      <c r="C156" s="565"/>
      <c r="D156" s="565"/>
      <c r="E156" s="565"/>
      <c r="F156" s="565"/>
      <c r="G156" s="17" t="s">
        <v>206</v>
      </c>
      <c r="H156" s="18">
        <v>1312852.23</v>
      </c>
      <c r="I156" s="565"/>
      <c r="J156" s="565"/>
      <c r="K156" s="565"/>
      <c r="L156" s="606"/>
      <c r="M156" s="545"/>
      <c r="N156" s="545"/>
      <c r="O156" s="545"/>
      <c r="P156" s="545"/>
      <c r="Q156" s="545"/>
      <c r="R156" s="545"/>
      <c r="S156" s="545"/>
      <c r="T156" s="547"/>
      <c r="U156" s="22"/>
    </row>
    <row r="157" spans="1:21" ht="23.25" customHeight="1">
      <c r="A157" s="565"/>
      <c r="B157" s="565"/>
      <c r="C157" s="565"/>
      <c r="D157" s="565"/>
      <c r="E157" s="565"/>
      <c r="F157" s="565"/>
      <c r="G157" s="17" t="s">
        <v>207</v>
      </c>
      <c r="H157" s="18">
        <v>30657.87</v>
      </c>
      <c r="I157" s="565"/>
      <c r="J157" s="565"/>
      <c r="K157" s="565"/>
      <c r="L157" s="606"/>
      <c r="M157" s="545"/>
      <c r="N157" s="545"/>
      <c r="O157" s="545"/>
      <c r="P157" s="545"/>
      <c r="Q157" s="545"/>
      <c r="R157" s="545"/>
      <c r="S157" s="545"/>
      <c r="T157" s="547"/>
      <c r="U157" s="22"/>
    </row>
    <row r="158" spans="1:21" ht="23.25" customHeight="1">
      <c r="A158" s="565"/>
      <c r="B158" s="565"/>
      <c r="C158" s="565"/>
      <c r="D158" s="565"/>
      <c r="E158" s="565"/>
      <c r="F158" s="565"/>
      <c r="G158" s="17" t="s">
        <v>190</v>
      </c>
      <c r="H158" s="18">
        <v>510964.54</v>
      </c>
      <c r="I158" s="565"/>
      <c r="J158" s="565"/>
      <c r="K158" s="565"/>
      <c r="L158" s="606"/>
      <c r="M158" s="545"/>
      <c r="N158" s="545"/>
      <c r="O158" s="545"/>
      <c r="P158" s="545"/>
      <c r="Q158" s="545"/>
      <c r="R158" s="545"/>
      <c r="S158" s="545"/>
      <c r="T158" s="547"/>
      <c r="U158" s="22"/>
    </row>
    <row r="159" spans="1:21" ht="23.25" customHeight="1">
      <c r="A159" s="565"/>
      <c r="B159" s="565"/>
      <c r="C159" s="565"/>
      <c r="D159" s="565"/>
      <c r="E159" s="565"/>
      <c r="F159" s="565"/>
      <c r="G159" s="17" t="s">
        <v>208</v>
      </c>
      <c r="H159" s="18">
        <v>2554.8200000000002</v>
      </c>
      <c r="I159" s="565"/>
      <c r="J159" s="565"/>
      <c r="K159" s="565"/>
      <c r="L159" s="606"/>
      <c r="M159" s="545"/>
      <c r="N159" s="545"/>
      <c r="O159" s="545"/>
      <c r="P159" s="545"/>
      <c r="Q159" s="545"/>
      <c r="R159" s="545"/>
      <c r="S159" s="545"/>
      <c r="T159" s="547"/>
      <c r="U159" s="22"/>
    </row>
    <row r="160" spans="1:21" ht="23.25" customHeight="1">
      <c r="A160" s="565"/>
      <c r="B160" s="565"/>
      <c r="C160" s="565"/>
      <c r="D160" s="565"/>
      <c r="E160" s="565"/>
      <c r="F160" s="565"/>
      <c r="G160" s="17" t="s">
        <v>209</v>
      </c>
      <c r="H160" s="18">
        <v>232635.14</v>
      </c>
      <c r="I160" s="565"/>
      <c r="J160" s="565"/>
      <c r="K160" s="565"/>
      <c r="L160" s="606"/>
      <c r="M160" s="545"/>
      <c r="N160" s="545"/>
      <c r="O160" s="545"/>
      <c r="P160" s="545"/>
      <c r="Q160" s="545"/>
      <c r="R160" s="545"/>
      <c r="S160" s="545"/>
      <c r="T160" s="547"/>
      <c r="U160" s="22"/>
    </row>
    <row r="161" spans="1:21" ht="23.25" customHeight="1">
      <c r="A161" s="657"/>
      <c r="B161" s="657"/>
      <c r="C161" s="657"/>
      <c r="D161" s="657"/>
      <c r="E161" s="657"/>
      <c r="F161" s="829"/>
      <c r="G161" s="24" t="s">
        <v>210</v>
      </c>
      <c r="H161" s="26">
        <v>2554.8200000000002</v>
      </c>
      <c r="I161" s="829"/>
      <c r="J161" s="657"/>
      <c r="K161" s="657"/>
      <c r="L161" s="630"/>
      <c r="M161" s="556"/>
      <c r="N161" s="556"/>
      <c r="O161" s="556"/>
      <c r="P161" s="556"/>
      <c r="Q161" s="556"/>
      <c r="R161" s="556"/>
      <c r="S161" s="556"/>
      <c r="T161" s="711"/>
      <c r="U161" s="27"/>
    </row>
    <row r="162" spans="1:21" ht="23.25" customHeight="1">
      <c r="A162" s="28"/>
      <c r="B162" s="29" t="s">
        <v>211</v>
      </c>
      <c r="C162" s="30"/>
      <c r="D162" s="30"/>
      <c r="E162" s="30"/>
      <c r="F162" s="31" t="s">
        <v>41</v>
      </c>
      <c r="G162" s="31" t="s">
        <v>41</v>
      </c>
      <c r="H162" s="31" t="s">
        <v>41</v>
      </c>
      <c r="I162" s="31" t="s">
        <v>41</v>
      </c>
      <c r="J162" s="29"/>
      <c r="K162" s="33"/>
      <c r="L162" s="34"/>
      <c r="M162" s="35">
        <f t="shared" ref="M162:S162" si="8">SUM(M154:M161)</f>
        <v>0</v>
      </c>
      <c r="N162" s="35">
        <f t="shared" si="8"/>
        <v>0</v>
      </c>
      <c r="O162" s="35">
        <f t="shared" si="8"/>
        <v>0</v>
      </c>
      <c r="P162" s="35">
        <f t="shared" si="8"/>
        <v>0</v>
      </c>
      <c r="Q162" s="35">
        <f t="shared" si="8"/>
        <v>1164.3900000000001</v>
      </c>
      <c r="R162" s="35">
        <f t="shared" si="8"/>
        <v>0</v>
      </c>
      <c r="S162" s="35">
        <f t="shared" si="8"/>
        <v>0</v>
      </c>
      <c r="T162" s="36"/>
      <c r="U162" s="33"/>
    </row>
    <row r="163" spans="1:21" ht="53.25" customHeight="1">
      <c r="A163" s="14">
        <v>38</v>
      </c>
      <c r="B163" s="15" t="s">
        <v>42</v>
      </c>
      <c r="C163" s="16" t="s">
        <v>203</v>
      </c>
      <c r="D163" s="16" t="s">
        <v>75</v>
      </c>
      <c r="E163" s="16" t="s">
        <v>76</v>
      </c>
      <c r="F163" s="17" t="s">
        <v>212</v>
      </c>
      <c r="G163" s="17" t="s">
        <v>213</v>
      </c>
      <c r="H163" s="18">
        <v>12000</v>
      </c>
      <c r="I163" s="18">
        <v>870</v>
      </c>
      <c r="J163" s="16" t="s">
        <v>214</v>
      </c>
      <c r="K163" s="22"/>
      <c r="L163" s="19">
        <v>45045</v>
      </c>
      <c r="M163" s="20"/>
      <c r="N163" s="20"/>
      <c r="O163" s="20">
        <f>I163</f>
        <v>870</v>
      </c>
      <c r="P163" s="20"/>
      <c r="Q163" s="20"/>
      <c r="R163" s="20"/>
      <c r="S163" s="20"/>
      <c r="T163" s="21"/>
      <c r="U163" s="22"/>
    </row>
    <row r="164" spans="1:21" ht="98.25" customHeight="1">
      <c r="A164" s="43">
        <v>39</v>
      </c>
      <c r="B164" s="92" t="s">
        <v>42</v>
      </c>
      <c r="C164" s="45" t="s">
        <v>203</v>
      </c>
      <c r="D164" s="45" t="s">
        <v>66</v>
      </c>
      <c r="E164" s="46"/>
      <c r="F164" s="24" t="s">
        <v>215</v>
      </c>
      <c r="G164" s="24" t="s">
        <v>216</v>
      </c>
      <c r="H164" s="26">
        <v>50000</v>
      </c>
      <c r="I164" s="26">
        <v>2203</v>
      </c>
      <c r="J164" s="45" t="s">
        <v>217</v>
      </c>
      <c r="K164" s="27"/>
      <c r="L164" s="49">
        <v>45271</v>
      </c>
      <c r="M164" s="50"/>
      <c r="N164" s="50"/>
      <c r="O164" s="50"/>
      <c r="P164" s="50"/>
      <c r="Q164" s="50"/>
      <c r="R164" s="50"/>
      <c r="S164" s="50"/>
      <c r="T164" s="51"/>
      <c r="U164" s="27"/>
    </row>
    <row r="165" spans="1:21" ht="23.25" customHeight="1">
      <c r="A165" s="71"/>
      <c r="B165" s="72" t="s">
        <v>218</v>
      </c>
      <c r="C165" s="73"/>
      <c r="D165" s="73"/>
      <c r="E165" s="73"/>
      <c r="F165" s="74" t="s">
        <v>41</v>
      </c>
      <c r="G165" s="74" t="s">
        <v>41</v>
      </c>
      <c r="H165" s="31" t="s">
        <v>41</v>
      </c>
      <c r="I165" s="74" t="s">
        <v>41</v>
      </c>
      <c r="J165" s="72"/>
      <c r="K165" s="75"/>
      <c r="L165" s="76"/>
      <c r="M165" s="77">
        <f t="shared" ref="M165:S165" si="9">SUM(M163:M164)</f>
        <v>0</v>
      </c>
      <c r="N165" s="77">
        <f t="shared" si="9"/>
        <v>0</v>
      </c>
      <c r="O165" s="77">
        <f t="shared" si="9"/>
        <v>870</v>
      </c>
      <c r="P165" s="77">
        <f t="shared" si="9"/>
        <v>0</v>
      </c>
      <c r="Q165" s="77">
        <f t="shared" si="9"/>
        <v>0</v>
      </c>
      <c r="R165" s="77">
        <f t="shared" si="9"/>
        <v>0</v>
      </c>
      <c r="S165" s="77">
        <f t="shared" si="9"/>
        <v>0</v>
      </c>
      <c r="T165" s="78"/>
      <c r="U165" s="75"/>
    </row>
    <row r="166" spans="1:21" ht="23.25" customHeight="1">
      <c r="A166" s="8"/>
      <c r="B166" s="104"/>
      <c r="C166" s="104"/>
      <c r="D166" s="104"/>
      <c r="E166" s="104"/>
      <c r="F166" s="25" t="s">
        <v>41</v>
      </c>
      <c r="G166" s="25" t="s">
        <v>41</v>
      </c>
      <c r="H166" s="24" t="s">
        <v>41</v>
      </c>
      <c r="I166" s="25" t="s">
        <v>41</v>
      </c>
      <c r="J166" s="104"/>
      <c r="K166" s="91"/>
      <c r="L166" s="105"/>
      <c r="M166" s="106"/>
      <c r="N166" s="106"/>
      <c r="O166" s="106"/>
      <c r="P166" s="85"/>
      <c r="Q166" s="85"/>
      <c r="R166" s="85"/>
      <c r="S166" s="86"/>
      <c r="T166" s="104"/>
      <c r="U166" s="91"/>
    </row>
    <row r="167" spans="1:21" ht="24.2" customHeight="1">
      <c r="A167" s="107"/>
      <c r="B167" s="108" t="s">
        <v>219</v>
      </c>
      <c r="C167" s="109"/>
      <c r="D167" s="109"/>
      <c r="E167" s="109"/>
      <c r="F167" s="110" t="s">
        <v>41</v>
      </c>
      <c r="G167" s="110" t="s">
        <v>41</v>
      </c>
      <c r="H167" s="57" t="s">
        <v>41</v>
      </c>
      <c r="I167" s="110" t="s">
        <v>41</v>
      </c>
      <c r="J167" s="111"/>
      <c r="K167" s="112"/>
      <c r="L167" s="113"/>
      <c r="M167" s="114">
        <f t="shared" ref="M167:S167" si="10">M162+M165</f>
        <v>0</v>
      </c>
      <c r="N167" s="114">
        <f t="shared" si="10"/>
        <v>0</v>
      </c>
      <c r="O167" s="114">
        <f t="shared" si="10"/>
        <v>870</v>
      </c>
      <c r="P167" s="61">
        <f t="shared" si="10"/>
        <v>0</v>
      </c>
      <c r="Q167" s="61">
        <f t="shared" si="10"/>
        <v>1164.3900000000001</v>
      </c>
      <c r="R167" s="61">
        <f t="shared" si="10"/>
        <v>0</v>
      </c>
      <c r="S167" s="61">
        <f t="shared" si="10"/>
        <v>0</v>
      </c>
      <c r="T167" s="115"/>
      <c r="U167" s="112"/>
    </row>
    <row r="168" spans="1:21" ht="23.25" customHeight="1">
      <c r="A168" s="8"/>
      <c r="B168" s="104"/>
      <c r="C168" s="104"/>
      <c r="D168" s="104"/>
      <c r="E168" s="104"/>
      <c r="F168" s="25" t="s">
        <v>41</v>
      </c>
      <c r="G168" s="25" t="s">
        <v>41</v>
      </c>
      <c r="H168" s="17" t="s">
        <v>41</v>
      </c>
      <c r="I168" s="25" t="s">
        <v>41</v>
      </c>
      <c r="J168" s="116"/>
      <c r="K168" s="91"/>
      <c r="L168" s="117"/>
      <c r="M168" s="106"/>
      <c r="N168" s="106"/>
      <c r="O168" s="106"/>
      <c r="P168" s="20"/>
      <c r="Q168" s="20"/>
      <c r="R168" s="20"/>
      <c r="S168" s="20"/>
      <c r="T168" s="66"/>
      <c r="U168" s="91"/>
    </row>
    <row r="169" spans="1:21" ht="38.25" customHeight="1">
      <c r="A169" s="693">
        <v>40</v>
      </c>
      <c r="B169" s="703" t="s">
        <v>14</v>
      </c>
      <c r="C169" s="566" t="s">
        <v>220</v>
      </c>
      <c r="D169" s="566" t="s">
        <v>75</v>
      </c>
      <c r="E169" s="566" t="s">
        <v>76</v>
      </c>
      <c r="F169" s="700" t="s">
        <v>221</v>
      </c>
      <c r="G169" s="17" t="s">
        <v>222</v>
      </c>
      <c r="H169" s="18">
        <v>200000</v>
      </c>
      <c r="I169" s="564">
        <v>930</v>
      </c>
      <c r="J169" s="566" t="s">
        <v>223</v>
      </c>
      <c r="K169" s="757"/>
      <c r="L169" s="605">
        <v>45252</v>
      </c>
      <c r="M169" s="20"/>
      <c r="N169" s="20"/>
      <c r="O169" s="20"/>
      <c r="P169" s="20"/>
      <c r="Q169" s="20"/>
      <c r="R169" s="20"/>
      <c r="S169" s="20"/>
      <c r="T169" s="21"/>
      <c r="U169" s="22"/>
    </row>
    <row r="170" spans="1:21" ht="23.25" customHeight="1">
      <c r="A170" s="565"/>
      <c r="B170" s="565"/>
      <c r="C170" s="565"/>
      <c r="D170" s="565"/>
      <c r="E170" s="565"/>
      <c r="F170" s="565"/>
      <c r="G170" s="17" t="s">
        <v>224</v>
      </c>
      <c r="H170" s="18">
        <v>400000</v>
      </c>
      <c r="I170" s="565"/>
      <c r="J170" s="565"/>
      <c r="K170" s="565"/>
      <c r="L170" s="606"/>
      <c r="M170" s="20"/>
      <c r="N170" s="20"/>
      <c r="O170" s="20"/>
      <c r="P170" s="20"/>
      <c r="Q170" s="20"/>
      <c r="R170" s="20"/>
      <c r="S170" s="20"/>
      <c r="T170" s="21"/>
      <c r="U170" s="22"/>
    </row>
    <row r="171" spans="1:21" ht="23.25" customHeight="1">
      <c r="A171" s="565"/>
      <c r="B171" s="565"/>
      <c r="C171" s="565"/>
      <c r="D171" s="565"/>
      <c r="E171" s="565"/>
      <c r="F171" s="565"/>
      <c r="G171" s="17" t="s">
        <v>225</v>
      </c>
      <c r="H171" s="18">
        <v>400000</v>
      </c>
      <c r="I171" s="565"/>
      <c r="J171" s="565"/>
      <c r="K171" s="565"/>
      <c r="L171" s="606"/>
      <c r="M171" s="20"/>
      <c r="N171" s="20"/>
      <c r="O171" s="20"/>
      <c r="P171" s="20"/>
      <c r="Q171" s="20"/>
      <c r="R171" s="20"/>
      <c r="S171" s="20"/>
      <c r="T171" s="21"/>
      <c r="U171" s="22"/>
    </row>
    <row r="172" spans="1:21" ht="23.25" customHeight="1">
      <c r="A172" s="565"/>
      <c r="B172" s="565"/>
      <c r="C172" s="565"/>
      <c r="D172" s="565"/>
      <c r="E172" s="565"/>
      <c r="F172" s="565"/>
      <c r="G172" s="17" t="s">
        <v>226</v>
      </c>
      <c r="H172" s="18">
        <v>100</v>
      </c>
      <c r="I172" s="565"/>
      <c r="J172" s="565"/>
      <c r="K172" s="565"/>
      <c r="L172" s="606"/>
      <c r="M172" s="20"/>
      <c r="N172" s="20"/>
      <c r="O172" s="20"/>
      <c r="P172" s="20"/>
      <c r="Q172" s="20"/>
      <c r="R172" s="20"/>
      <c r="S172" s="20"/>
      <c r="T172" s="21"/>
      <c r="U172" s="22"/>
    </row>
    <row r="173" spans="1:21" ht="23.25" customHeight="1">
      <c r="A173" s="565"/>
      <c r="B173" s="565"/>
      <c r="C173" s="565"/>
      <c r="D173" s="565"/>
      <c r="E173" s="565"/>
      <c r="F173" s="565"/>
      <c r="G173" s="17" t="s">
        <v>227</v>
      </c>
      <c r="H173" s="18">
        <v>10000</v>
      </c>
      <c r="I173" s="565"/>
      <c r="J173" s="565"/>
      <c r="K173" s="565"/>
      <c r="L173" s="606"/>
      <c r="M173" s="20"/>
      <c r="N173" s="20"/>
      <c r="O173" s="20"/>
      <c r="P173" s="20"/>
      <c r="Q173" s="20"/>
      <c r="R173" s="20"/>
      <c r="S173" s="20"/>
      <c r="T173" s="21"/>
      <c r="U173" s="22"/>
    </row>
    <row r="174" spans="1:21" ht="23.25" customHeight="1">
      <c r="A174" s="657"/>
      <c r="B174" s="657"/>
      <c r="C174" s="657"/>
      <c r="D174" s="657"/>
      <c r="E174" s="657"/>
      <c r="F174" s="829"/>
      <c r="G174" s="24" t="s">
        <v>228</v>
      </c>
      <c r="H174" s="26">
        <v>100</v>
      </c>
      <c r="I174" s="829"/>
      <c r="J174" s="657"/>
      <c r="K174" s="657"/>
      <c r="L174" s="630"/>
      <c r="M174" s="50"/>
      <c r="N174" s="50"/>
      <c r="O174" s="50"/>
      <c r="P174" s="50"/>
      <c r="Q174" s="50"/>
      <c r="R174" s="50"/>
      <c r="S174" s="50"/>
      <c r="T174" s="51"/>
      <c r="U174" s="27"/>
    </row>
    <row r="175" spans="1:21" ht="23.25" customHeight="1">
      <c r="A175" s="28"/>
      <c r="B175" s="29" t="s">
        <v>229</v>
      </c>
      <c r="C175" s="30"/>
      <c r="D175" s="30"/>
      <c r="E175" s="30"/>
      <c r="F175" s="31" t="s">
        <v>41</v>
      </c>
      <c r="G175" s="31" t="s">
        <v>41</v>
      </c>
      <c r="H175" s="31" t="s">
        <v>41</v>
      </c>
      <c r="I175" s="31" t="s">
        <v>41</v>
      </c>
      <c r="J175" s="29"/>
      <c r="K175" s="33"/>
      <c r="L175" s="34"/>
      <c r="M175" s="35">
        <f t="shared" ref="M175:S175" si="11">SUM(M168:M169)</f>
        <v>0</v>
      </c>
      <c r="N175" s="35">
        <f t="shared" si="11"/>
        <v>0</v>
      </c>
      <c r="O175" s="35">
        <f t="shared" si="11"/>
        <v>0</v>
      </c>
      <c r="P175" s="35">
        <f t="shared" si="11"/>
        <v>0</v>
      </c>
      <c r="Q175" s="35">
        <f t="shared" si="11"/>
        <v>0</v>
      </c>
      <c r="R175" s="35">
        <f t="shared" si="11"/>
        <v>0</v>
      </c>
      <c r="S175" s="35">
        <f t="shared" si="11"/>
        <v>0</v>
      </c>
      <c r="T175" s="36"/>
      <c r="U175" s="33"/>
    </row>
    <row r="176" spans="1:21" ht="53.25" customHeight="1">
      <c r="A176" s="43">
        <v>41</v>
      </c>
      <c r="B176" s="92" t="s">
        <v>42</v>
      </c>
      <c r="C176" s="45" t="s">
        <v>220</v>
      </c>
      <c r="D176" s="45" t="s">
        <v>56</v>
      </c>
      <c r="E176" s="45" t="s">
        <v>57</v>
      </c>
      <c r="F176" s="24" t="s">
        <v>58</v>
      </c>
      <c r="G176" s="24" t="s">
        <v>244</v>
      </c>
      <c r="H176" s="26">
        <v>26000</v>
      </c>
      <c r="I176" s="120" t="s">
        <v>60</v>
      </c>
      <c r="J176" s="45" t="s">
        <v>61</v>
      </c>
      <c r="K176" s="27"/>
      <c r="L176" s="49">
        <v>45110</v>
      </c>
      <c r="M176" s="50"/>
      <c r="N176" s="50"/>
      <c r="O176" s="50"/>
      <c r="P176" s="50"/>
      <c r="Q176" s="50"/>
      <c r="R176" s="69"/>
      <c r="S176" s="50"/>
      <c r="T176" s="51"/>
      <c r="U176" s="27"/>
    </row>
    <row r="177" spans="1:21" ht="23.25" customHeight="1">
      <c r="A177" s="71"/>
      <c r="B177" s="72" t="s">
        <v>245</v>
      </c>
      <c r="C177" s="73"/>
      <c r="D177" s="73"/>
      <c r="E177" s="73"/>
      <c r="F177" s="74" t="s">
        <v>41</v>
      </c>
      <c r="G177" s="74" t="s">
        <v>41</v>
      </c>
      <c r="H177" s="31" t="s">
        <v>41</v>
      </c>
      <c r="I177" s="74" t="s">
        <v>41</v>
      </c>
      <c r="J177" s="72"/>
      <c r="K177" s="75"/>
      <c r="L177" s="76"/>
      <c r="M177" s="77">
        <f t="shared" ref="M177:S177" si="12">M176</f>
        <v>0</v>
      </c>
      <c r="N177" s="77">
        <f t="shared" si="12"/>
        <v>0</v>
      </c>
      <c r="O177" s="77">
        <f t="shared" si="12"/>
        <v>0</v>
      </c>
      <c r="P177" s="77">
        <f t="shared" si="12"/>
        <v>0</v>
      </c>
      <c r="Q177" s="77">
        <f t="shared" si="12"/>
        <v>0</v>
      </c>
      <c r="R177" s="77">
        <f t="shared" si="12"/>
        <v>0</v>
      </c>
      <c r="S177" s="77">
        <f t="shared" si="12"/>
        <v>0</v>
      </c>
      <c r="T177" s="78"/>
      <c r="U177" s="75"/>
    </row>
    <row r="178" spans="1:21" ht="23.25" customHeight="1">
      <c r="A178" s="8"/>
      <c r="B178" s="104"/>
      <c r="C178" s="104"/>
      <c r="D178" s="104"/>
      <c r="E178" s="104"/>
      <c r="F178" s="25" t="s">
        <v>41</v>
      </c>
      <c r="G178" s="25" t="s">
        <v>41</v>
      </c>
      <c r="H178" s="24" t="s">
        <v>41</v>
      </c>
      <c r="I178" s="25" t="s">
        <v>41</v>
      </c>
      <c r="J178" s="104"/>
      <c r="K178" s="91"/>
      <c r="L178" s="105"/>
      <c r="M178" s="106"/>
      <c r="N178" s="106"/>
      <c r="O178" s="106"/>
      <c r="P178" s="85"/>
      <c r="Q178" s="85"/>
      <c r="R178" s="85"/>
      <c r="S178" s="86"/>
      <c r="T178" s="104"/>
      <c r="U178" s="91"/>
    </row>
    <row r="179" spans="1:21" ht="24.2" customHeight="1">
      <c r="A179" s="107"/>
      <c r="B179" s="108" t="s">
        <v>246</v>
      </c>
      <c r="C179" s="109"/>
      <c r="D179" s="109"/>
      <c r="E179" s="109"/>
      <c r="F179" s="110" t="s">
        <v>41</v>
      </c>
      <c r="G179" s="110" t="s">
        <v>41</v>
      </c>
      <c r="H179" s="57" t="s">
        <v>41</v>
      </c>
      <c r="I179" s="110" t="s">
        <v>41</v>
      </c>
      <c r="J179" s="111"/>
      <c r="K179" s="112"/>
      <c r="L179" s="113"/>
      <c r="M179" s="114">
        <f t="shared" ref="M179:S179" si="13">M175+M177</f>
        <v>0</v>
      </c>
      <c r="N179" s="114">
        <f t="shared" si="13"/>
        <v>0</v>
      </c>
      <c r="O179" s="114">
        <f t="shared" si="13"/>
        <v>0</v>
      </c>
      <c r="P179" s="133">
        <f t="shared" si="13"/>
        <v>0</v>
      </c>
      <c r="Q179" s="133">
        <f t="shared" si="13"/>
        <v>0</v>
      </c>
      <c r="R179" s="133">
        <f t="shared" si="13"/>
        <v>0</v>
      </c>
      <c r="S179" s="133">
        <f t="shared" si="13"/>
        <v>0</v>
      </c>
      <c r="T179" s="115"/>
      <c r="U179" s="112"/>
    </row>
    <row r="180" spans="1:21" ht="13.5" customHeight="1">
      <c r="A180" s="8"/>
      <c r="B180" s="104"/>
      <c r="C180" s="104"/>
      <c r="D180" s="104"/>
      <c r="E180" s="104"/>
      <c r="F180" s="25" t="s">
        <v>41</v>
      </c>
      <c r="G180" s="25" t="s">
        <v>41</v>
      </c>
      <c r="H180" s="17" t="s">
        <v>41</v>
      </c>
      <c r="I180" s="25" t="s">
        <v>41</v>
      </c>
      <c r="J180" s="116"/>
      <c r="K180" s="91"/>
      <c r="L180" s="117"/>
      <c r="M180" s="106"/>
      <c r="N180" s="106"/>
      <c r="O180" s="106"/>
      <c r="P180" s="106"/>
      <c r="Q180" s="106"/>
      <c r="R180" s="106"/>
      <c r="S180" s="106"/>
      <c r="T180" s="66"/>
      <c r="U180" s="91"/>
    </row>
    <row r="181" spans="1:21" ht="68.25" customHeight="1">
      <c r="A181" s="43">
        <v>42</v>
      </c>
      <c r="B181" s="92" t="s">
        <v>14</v>
      </c>
      <c r="C181" s="45" t="s">
        <v>306</v>
      </c>
      <c r="D181" s="45" t="s">
        <v>16</v>
      </c>
      <c r="E181" s="45" t="s">
        <v>17</v>
      </c>
      <c r="F181" s="24" t="s">
        <v>307</v>
      </c>
      <c r="G181" s="134" t="s">
        <v>308</v>
      </c>
      <c r="H181" s="26">
        <v>3000000</v>
      </c>
      <c r="I181" s="26">
        <v>151.63999999999999</v>
      </c>
      <c r="J181" s="45" t="s">
        <v>309</v>
      </c>
      <c r="K181" s="27"/>
      <c r="L181" s="49">
        <v>45308</v>
      </c>
      <c r="M181" s="50"/>
      <c r="N181" s="50"/>
      <c r="O181" s="50"/>
      <c r="P181" s="50"/>
      <c r="Q181" s="50"/>
      <c r="R181" s="50"/>
      <c r="S181" s="50"/>
      <c r="T181" s="135" t="s">
        <v>310</v>
      </c>
      <c r="U181" s="27"/>
    </row>
    <row r="182" spans="1:21" ht="23.25" customHeight="1">
      <c r="A182" s="28"/>
      <c r="B182" s="29" t="s">
        <v>311</v>
      </c>
      <c r="C182" s="30"/>
      <c r="D182" s="30"/>
      <c r="E182" s="30"/>
      <c r="F182" s="31" t="s">
        <v>41</v>
      </c>
      <c r="G182" s="31" t="s">
        <v>41</v>
      </c>
      <c r="H182" s="31" t="s">
        <v>41</v>
      </c>
      <c r="I182" s="31" t="s">
        <v>41</v>
      </c>
      <c r="J182" s="29"/>
      <c r="K182" s="33"/>
      <c r="L182" s="34"/>
      <c r="M182" s="35">
        <f t="shared" ref="M182:S182" si="14">M181</f>
        <v>0</v>
      </c>
      <c r="N182" s="35">
        <f t="shared" si="14"/>
        <v>0</v>
      </c>
      <c r="O182" s="35">
        <f t="shared" si="14"/>
        <v>0</v>
      </c>
      <c r="P182" s="35">
        <f t="shared" si="14"/>
        <v>0</v>
      </c>
      <c r="Q182" s="35">
        <f t="shared" si="14"/>
        <v>0</v>
      </c>
      <c r="R182" s="35">
        <f t="shared" si="14"/>
        <v>0</v>
      </c>
      <c r="S182" s="35">
        <f t="shared" si="14"/>
        <v>0</v>
      </c>
      <c r="T182" s="36"/>
      <c r="U182" s="33"/>
    </row>
    <row r="183" spans="1:21" ht="53.25" customHeight="1">
      <c r="A183" s="693">
        <v>43</v>
      </c>
      <c r="B183" s="703" t="s">
        <v>42</v>
      </c>
      <c r="C183" s="566" t="s">
        <v>306</v>
      </c>
      <c r="D183" s="566" t="s">
        <v>16</v>
      </c>
      <c r="E183" s="566" t="s">
        <v>17</v>
      </c>
      <c r="F183" s="700" t="s">
        <v>312</v>
      </c>
      <c r="G183" s="17" t="s">
        <v>313</v>
      </c>
      <c r="H183" s="18">
        <v>20000</v>
      </c>
      <c r="I183" s="564">
        <v>265.18</v>
      </c>
      <c r="J183" s="566" t="s">
        <v>314</v>
      </c>
      <c r="K183" s="27"/>
      <c r="L183" s="605">
        <v>45302</v>
      </c>
      <c r="M183" s="544"/>
      <c r="N183" s="544"/>
      <c r="O183" s="544"/>
      <c r="P183" s="544"/>
      <c r="Q183" s="544"/>
      <c r="R183" s="544"/>
      <c r="S183" s="544"/>
      <c r="T183" s="546"/>
      <c r="U183" s="22"/>
    </row>
    <row r="184" spans="1:21" ht="98.25" customHeight="1">
      <c r="A184" s="565"/>
      <c r="B184" s="565"/>
      <c r="C184" s="565"/>
      <c r="D184" s="565"/>
      <c r="E184" s="565"/>
      <c r="F184" s="565"/>
      <c r="G184" s="17" t="s">
        <v>53</v>
      </c>
      <c r="H184" s="37" t="s">
        <v>54</v>
      </c>
      <c r="I184" s="565"/>
      <c r="J184" s="565"/>
      <c r="K184" s="91"/>
      <c r="L184" s="606"/>
      <c r="M184" s="545"/>
      <c r="N184" s="545"/>
      <c r="O184" s="545"/>
      <c r="P184" s="545"/>
      <c r="Q184" s="545"/>
      <c r="R184" s="545"/>
      <c r="S184" s="545"/>
      <c r="T184" s="547"/>
      <c r="U184" s="22"/>
    </row>
    <row r="185" spans="1:21" ht="83.25" customHeight="1">
      <c r="A185" s="14">
        <v>44</v>
      </c>
      <c r="B185" s="15" t="s">
        <v>42</v>
      </c>
      <c r="C185" s="16" t="s">
        <v>306</v>
      </c>
      <c r="D185" s="16" t="s">
        <v>315</v>
      </c>
      <c r="E185" s="16" t="s">
        <v>316</v>
      </c>
      <c r="F185" s="17" t="s">
        <v>317</v>
      </c>
      <c r="G185" s="17" t="s">
        <v>318</v>
      </c>
      <c r="H185" s="18">
        <v>53000</v>
      </c>
      <c r="I185" s="18">
        <v>1525.47</v>
      </c>
      <c r="J185" s="16" t="s">
        <v>319</v>
      </c>
      <c r="K185" s="22"/>
      <c r="L185" s="19">
        <v>45296</v>
      </c>
      <c r="M185" s="20"/>
      <c r="N185" s="20"/>
      <c r="O185" s="20"/>
      <c r="P185" s="20"/>
      <c r="Q185" s="20"/>
      <c r="R185" s="20"/>
      <c r="S185" s="20"/>
      <c r="T185" s="21"/>
      <c r="U185" s="22"/>
    </row>
    <row r="186" spans="1:21" ht="53.25" customHeight="1">
      <c r="A186" s="43">
        <v>45</v>
      </c>
      <c r="B186" s="92" t="s">
        <v>42</v>
      </c>
      <c r="C186" s="45" t="s">
        <v>306</v>
      </c>
      <c r="D186" s="45" t="s">
        <v>66</v>
      </c>
      <c r="E186" s="45" t="s">
        <v>67</v>
      </c>
      <c r="F186" s="24" t="s">
        <v>320</v>
      </c>
      <c r="G186" s="24" t="s">
        <v>321</v>
      </c>
      <c r="H186" s="26">
        <v>25000000</v>
      </c>
      <c r="I186" s="26">
        <v>730</v>
      </c>
      <c r="J186" s="45" t="s">
        <v>314</v>
      </c>
      <c r="K186" s="27"/>
      <c r="L186" s="49">
        <v>45302</v>
      </c>
      <c r="M186" s="50"/>
      <c r="N186" s="50"/>
      <c r="O186" s="50"/>
      <c r="P186" s="50"/>
      <c r="Q186" s="50"/>
      <c r="R186" s="50"/>
      <c r="S186" s="50"/>
      <c r="T186" s="51"/>
      <c r="U186" s="27"/>
    </row>
    <row r="187" spans="1:21" ht="23.25" customHeight="1">
      <c r="A187" s="71"/>
      <c r="B187" s="72" t="s">
        <v>322</v>
      </c>
      <c r="C187" s="73"/>
      <c r="D187" s="73"/>
      <c r="E187" s="73"/>
      <c r="F187" s="74" t="s">
        <v>41</v>
      </c>
      <c r="G187" s="31" t="s">
        <v>41</v>
      </c>
      <c r="H187" s="31" t="s">
        <v>41</v>
      </c>
      <c r="I187" s="74" t="s">
        <v>41</v>
      </c>
      <c r="J187" s="72"/>
      <c r="K187" s="75"/>
      <c r="L187" s="76"/>
      <c r="M187" s="77">
        <f t="shared" ref="M187:S187" si="15">SUM(M183:M186)</f>
        <v>0</v>
      </c>
      <c r="N187" s="77">
        <f t="shared" si="15"/>
        <v>0</v>
      </c>
      <c r="O187" s="77">
        <f t="shared" si="15"/>
        <v>0</v>
      </c>
      <c r="P187" s="77">
        <f t="shared" si="15"/>
        <v>0</v>
      </c>
      <c r="Q187" s="77">
        <f t="shared" si="15"/>
        <v>0</v>
      </c>
      <c r="R187" s="77">
        <f t="shared" si="15"/>
        <v>0</v>
      </c>
      <c r="S187" s="77">
        <f t="shared" si="15"/>
        <v>0</v>
      </c>
      <c r="T187" s="78"/>
      <c r="U187" s="75"/>
    </row>
    <row r="188" spans="1:21" ht="23.25" customHeight="1">
      <c r="A188" s="8"/>
      <c r="B188" s="104"/>
      <c r="C188" s="104"/>
      <c r="D188" s="104"/>
      <c r="E188" s="104"/>
      <c r="F188" s="25" t="s">
        <v>41</v>
      </c>
      <c r="G188" s="17" t="s">
        <v>41</v>
      </c>
      <c r="H188" s="24" t="s">
        <v>41</v>
      </c>
      <c r="I188" s="25" t="s">
        <v>41</v>
      </c>
      <c r="J188" s="104"/>
      <c r="K188" s="91"/>
      <c r="L188" s="105"/>
      <c r="M188" s="106"/>
      <c r="N188" s="106"/>
      <c r="O188" s="106"/>
      <c r="P188" s="85"/>
      <c r="Q188" s="85"/>
      <c r="R188" s="85"/>
      <c r="S188" s="86"/>
      <c r="T188" s="104"/>
      <c r="U188" s="91"/>
    </row>
    <row r="189" spans="1:21" ht="24.2" customHeight="1">
      <c r="A189" s="95"/>
      <c r="B189" s="96" t="s">
        <v>323</v>
      </c>
      <c r="C189" s="97"/>
      <c r="D189" s="97"/>
      <c r="E189" s="97"/>
      <c r="F189" s="98" t="s">
        <v>41</v>
      </c>
      <c r="G189" s="98" t="s">
        <v>41</v>
      </c>
      <c r="H189" s="57" t="s">
        <v>41</v>
      </c>
      <c r="I189" s="98" t="s">
        <v>41</v>
      </c>
      <c r="J189" s="99"/>
      <c r="K189" s="100"/>
      <c r="L189" s="101"/>
      <c r="M189" s="102">
        <f t="shared" ref="M189:S189" si="16">M187+M182</f>
        <v>0</v>
      </c>
      <c r="N189" s="102">
        <f t="shared" si="16"/>
        <v>0</v>
      </c>
      <c r="O189" s="102">
        <f t="shared" si="16"/>
        <v>0</v>
      </c>
      <c r="P189" s="61">
        <f t="shared" si="16"/>
        <v>0</v>
      </c>
      <c r="Q189" s="61">
        <f t="shared" si="16"/>
        <v>0</v>
      </c>
      <c r="R189" s="61">
        <f t="shared" si="16"/>
        <v>0</v>
      </c>
      <c r="S189" s="61">
        <f t="shared" si="16"/>
        <v>0</v>
      </c>
      <c r="T189" s="103"/>
      <c r="U189" s="100"/>
    </row>
    <row r="190" spans="1:21" ht="23.25" customHeight="1">
      <c r="A190" s="63"/>
      <c r="B190" s="64"/>
      <c r="C190" s="64"/>
      <c r="D190" s="64"/>
      <c r="E190" s="64"/>
      <c r="F190" s="17" t="s">
        <v>41</v>
      </c>
      <c r="G190" s="17" t="s">
        <v>41</v>
      </c>
      <c r="H190" s="17" t="s">
        <v>41</v>
      </c>
      <c r="I190" s="17" t="s">
        <v>41</v>
      </c>
      <c r="J190" s="16"/>
      <c r="K190" s="22"/>
      <c r="L190" s="19"/>
      <c r="M190" s="20"/>
      <c r="N190" s="20"/>
      <c r="O190" s="20"/>
      <c r="P190" s="20"/>
      <c r="Q190" s="20"/>
      <c r="R190" s="20"/>
      <c r="S190" s="20"/>
      <c r="T190" s="21"/>
      <c r="U190" s="22"/>
    </row>
    <row r="191" spans="1:21" ht="53.25" customHeight="1">
      <c r="A191" s="693">
        <v>46</v>
      </c>
      <c r="B191" s="703" t="s">
        <v>14</v>
      </c>
      <c r="C191" s="566" t="s">
        <v>324</v>
      </c>
      <c r="D191" s="566" t="s">
        <v>325</v>
      </c>
      <c r="E191" s="566" t="s">
        <v>326</v>
      </c>
      <c r="F191" s="700" t="s">
        <v>327</v>
      </c>
      <c r="G191" s="17" t="s">
        <v>328</v>
      </c>
      <c r="H191" s="18">
        <v>500000</v>
      </c>
      <c r="I191" s="564">
        <v>2200</v>
      </c>
      <c r="J191" s="566" t="s">
        <v>329</v>
      </c>
      <c r="K191" s="757"/>
      <c r="L191" s="605">
        <v>46967</v>
      </c>
      <c r="M191" s="544"/>
      <c r="N191" s="544"/>
      <c r="O191" s="544"/>
      <c r="P191" s="544"/>
      <c r="Q191" s="544"/>
      <c r="R191" s="544"/>
      <c r="S191" s="544"/>
      <c r="T191" s="546"/>
      <c r="U191" s="22"/>
    </row>
    <row r="192" spans="1:21" ht="23.25" customHeight="1">
      <c r="A192" s="565"/>
      <c r="B192" s="565"/>
      <c r="C192" s="565"/>
      <c r="D192" s="565"/>
      <c r="E192" s="565"/>
      <c r="F192" s="565"/>
      <c r="G192" s="17" t="s">
        <v>330</v>
      </c>
      <c r="H192" s="18">
        <v>250000</v>
      </c>
      <c r="I192" s="565"/>
      <c r="J192" s="565"/>
      <c r="K192" s="565"/>
      <c r="L192" s="606"/>
      <c r="M192" s="545"/>
      <c r="N192" s="545"/>
      <c r="O192" s="545"/>
      <c r="P192" s="545"/>
      <c r="Q192" s="545"/>
      <c r="R192" s="545"/>
      <c r="S192" s="545"/>
      <c r="T192" s="547"/>
      <c r="U192" s="22"/>
    </row>
    <row r="193" spans="1:21" ht="23.25" customHeight="1">
      <c r="A193" s="565"/>
      <c r="B193" s="565"/>
      <c r="C193" s="565"/>
      <c r="D193" s="565"/>
      <c r="E193" s="565"/>
      <c r="F193" s="565"/>
      <c r="G193" s="17" t="s">
        <v>331</v>
      </c>
      <c r="H193" s="18">
        <v>250000</v>
      </c>
      <c r="I193" s="565"/>
      <c r="J193" s="565"/>
      <c r="K193" s="565"/>
      <c r="L193" s="606"/>
      <c r="M193" s="545"/>
      <c r="N193" s="545"/>
      <c r="O193" s="545"/>
      <c r="P193" s="545"/>
      <c r="Q193" s="545"/>
      <c r="R193" s="545"/>
      <c r="S193" s="545"/>
      <c r="T193" s="547"/>
      <c r="U193" s="22"/>
    </row>
    <row r="194" spans="1:21" ht="38.25" customHeight="1">
      <c r="A194" s="14">
        <v>47</v>
      </c>
      <c r="B194" s="15" t="s">
        <v>14</v>
      </c>
      <c r="C194" s="16" t="s">
        <v>324</v>
      </c>
      <c r="D194" s="16" t="s">
        <v>332</v>
      </c>
      <c r="E194" s="16" t="s">
        <v>326</v>
      </c>
      <c r="F194" s="17" t="s">
        <v>333</v>
      </c>
      <c r="G194" s="17" t="s">
        <v>334</v>
      </c>
      <c r="H194" s="26">
        <v>1000000</v>
      </c>
      <c r="I194" s="18">
        <v>138</v>
      </c>
      <c r="J194" s="16" t="s">
        <v>335</v>
      </c>
      <c r="K194" s="22"/>
      <c r="L194" s="136">
        <v>44772</v>
      </c>
      <c r="M194" s="20">
        <f>I194</f>
        <v>138</v>
      </c>
      <c r="N194" s="20"/>
      <c r="O194" s="20"/>
      <c r="P194" s="20"/>
      <c r="Q194" s="20"/>
      <c r="R194" s="20"/>
      <c r="S194" s="20"/>
      <c r="T194" s="21"/>
      <c r="U194" s="22"/>
    </row>
    <row r="195" spans="1:21" ht="38.25" customHeight="1">
      <c r="A195" s="693">
        <v>48</v>
      </c>
      <c r="B195" s="703" t="s">
        <v>14</v>
      </c>
      <c r="C195" s="566" t="s">
        <v>324</v>
      </c>
      <c r="D195" s="566" t="s">
        <v>336</v>
      </c>
      <c r="E195" s="566" t="s">
        <v>326</v>
      </c>
      <c r="F195" s="700" t="s">
        <v>337</v>
      </c>
      <c r="G195" s="24" t="s">
        <v>338</v>
      </c>
      <c r="H195" s="40">
        <v>500000</v>
      </c>
      <c r="I195" s="564">
        <v>2872.66</v>
      </c>
      <c r="J195" s="566" t="s">
        <v>339</v>
      </c>
      <c r="K195" s="757"/>
      <c r="L195" s="834">
        <v>44772</v>
      </c>
      <c r="M195" s="548">
        <f>I195</f>
        <v>2872.66</v>
      </c>
      <c r="N195" s="548"/>
      <c r="O195" s="548"/>
      <c r="P195" s="544"/>
      <c r="Q195" s="544"/>
      <c r="R195" s="544"/>
      <c r="S195" s="544"/>
      <c r="T195" s="546"/>
      <c r="U195" s="22"/>
    </row>
    <row r="196" spans="1:21" ht="23.25" customHeight="1">
      <c r="A196" s="565"/>
      <c r="B196" s="565"/>
      <c r="C196" s="565"/>
      <c r="D196" s="565"/>
      <c r="E196" s="565"/>
      <c r="F196" s="565"/>
      <c r="G196" s="25" t="s">
        <v>330</v>
      </c>
      <c r="H196" s="18">
        <v>250000</v>
      </c>
      <c r="I196" s="565"/>
      <c r="J196" s="565"/>
      <c r="K196" s="565"/>
      <c r="L196" s="606"/>
      <c r="M196" s="545"/>
      <c r="N196" s="545"/>
      <c r="O196" s="545"/>
      <c r="P196" s="545"/>
      <c r="Q196" s="545"/>
      <c r="R196" s="545"/>
      <c r="S196" s="545"/>
      <c r="T196" s="547"/>
      <c r="U196" s="22"/>
    </row>
    <row r="197" spans="1:21" ht="23.25" customHeight="1">
      <c r="A197" s="657"/>
      <c r="B197" s="657"/>
      <c r="C197" s="657"/>
      <c r="D197" s="657"/>
      <c r="E197" s="657"/>
      <c r="F197" s="829"/>
      <c r="G197" s="17" t="s">
        <v>331</v>
      </c>
      <c r="H197" s="18">
        <v>250000</v>
      </c>
      <c r="I197" s="829"/>
      <c r="J197" s="657"/>
      <c r="K197" s="657"/>
      <c r="L197" s="630"/>
      <c r="M197" s="556"/>
      <c r="N197" s="556"/>
      <c r="O197" s="556"/>
      <c r="P197" s="556"/>
      <c r="Q197" s="556"/>
      <c r="R197" s="556"/>
      <c r="S197" s="556"/>
      <c r="T197" s="711"/>
      <c r="U197" s="27"/>
    </row>
    <row r="198" spans="1:21" ht="36.200000000000003" customHeight="1">
      <c r="A198" s="71"/>
      <c r="B198" s="72" t="s">
        <v>340</v>
      </c>
      <c r="C198" s="73"/>
      <c r="D198" s="73"/>
      <c r="E198" s="73"/>
      <c r="F198" s="74" t="s">
        <v>41</v>
      </c>
      <c r="G198" s="129" t="s">
        <v>41</v>
      </c>
      <c r="H198" s="32" t="s">
        <v>41</v>
      </c>
      <c r="I198" s="74" t="s">
        <v>41</v>
      </c>
      <c r="J198" s="72"/>
      <c r="K198" s="75"/>
      <c r="L198" s="76"/>
      <c r="M198" s="77">
        <f t="shared" ref="M198:S198" si="17">SUM(M191:M197)</f>
        <v>3010.66</v>
      </c>
      <c r="N198" s="77">
        <f t="shared" si="17"/>
        <v>0</v>
      </c>
      <c r="O198" s="77">
        <f t="shared" si="17"/>
        <v>0</v>
      </c>
      <c r="P198" s="35">
        <f t="shared" si="17"/>
        <v>0</v>
      </c>
      <c r="Q198" s="35">
        <f t="shared" si="17"/>
        <v>0</v>
      </c>
      <c r="R198" s="35">
        <f t="shared" si="17"/>
        <v>0</v>
      </c>
      <c r="S198" s="35">
        <f t="shared" si="17"/>
        <v>0</v>
      </c>
      <c r="T198" s="78"/>
      <c r="U198" s="75"/>
    </row>
    <row r="199" spans="1:21" ht="23.25" customHeight="1">
      <c r="A199" s="8"/>
      <c r="B199" s="104"/>
      <c r="C199" s="104"/>
      <c r="D199" s="104"/>
      <c r="E199" s="104"/>
      <c r="F199" s="25" t="s">
        <v>41</v>
      </c>
      <c r="G199" s="25" t="s">
        <v>41</v>
      </c>
      <c r="H199" s="24" t="s">
        <v>41</v>
      </c>
      <c r="I199" s="25" t="s">
        <v>41</v>
      </c>
      <c r="J199" s="104"/>
      <c r="K199" s="91"/>
      <c r="L199" s="105"/>
      <c r="M199" s="106"/>
      <c r="N199" s="106"/>
      <c r="O199" s="106"/>
      <c r="P199" s="50"/>
      <c r="Q199" s="50"/>
      <c r="R199" s="50"/>
      <c r="S199" s="94"/>
      <c r="T199" s="104"/>
      <c r="U199" s="91"/>
    </row>
    <row r="200" spans="1:21" ht="24.2" customHeight="1">
      <c r="A200" s="95"/>
      <c r="B200" s="96" t="s">
        <v>341</v>
      </c>
      <c r="C200" s="97"/>
      <c r="D200" s="97"/>
      <c r="E200" s="97"/>
      <c r="F200" s="98" t="s">
        <v>41</v>
      </c>
      <c r="G200" s="98" t="s">
        <v>41</v>
      </c>
      <c r="H200" s="57" t="s">
        <v>41</v>
      </c>
      <c r="I200" s="98" t="s">
        <v>41</v>
      </c>
      <c r="J200" s="99"/>
      <c r="K200" s="100"/>
      <c r="L200" s="101"/>
      <c r="M200" s="102">
        <f t="shared" ref="M200:S200" si="18">M198</f>
        <v>3010.66</v>
      </c>
      <c r="N200" s="102">
        <f t="shared" si="18"/>
        <v>0</v>
      </c>
      <c r="O200" s="102">
        <f t="shared" si="18"/>
        <v>0</v>
      </c>
      <c r="P200" s="61">
        <f t="shared" si="18"/>
        <v>0</v>
      </c>
      <c r="Q200" s="61">
        <f t="shared" si="18"/>
        <v>0</v>
      </c>
      <c r="R200" s="61">
        <f t="shared" si="18"/>
        <v>0</v>
      </c>
      <c r="S200" s="61">
        <f t="shared" si="18"/>
        <v>0</v>
      </c>
      <c r="T200" s="103"/>
      <c r="U200" s="100"/>
    </row>
    <row r="201" spans="1:21" ht="23.25" customHeight="1">
      <c r="A201" s="63"/>
      <c r="B201" s="64"/>
      <c r="C201" s="64"/>
      <c r="D201" s="64"/>
      <c r="E201" s="64"/>
      <c r="F201" s="17" t="s">
        <v>41</v>
      </c>
      <c r="G201" s="17" t="s">
        <v>41</v>
      </c>
      <c r="H201" s="17" t="s">
        <v>41</v>
      </c>
      <c r="I201" s="17" t="s">
        <v>41</v>
      </c>
      <c r="J201" s="16"/>
      <c r="K201" s="22"/>
      <c r="L201" s="19"/>
      <c r="M201" s="20"/>
      <c r="N201" s="20"/>
      <c r="O201" s="20"/>
      <c r="P201" s="20"/>
      <c r="Q201" s="20"/>
      <c r="R201" s="20"/>
      <c r="S201" s="20"/>
      <c r="T201" s="21"/>
      <c r="U201" s="22"/>
    </row>
    <row r="202" spans="1:21" ht="53.25" customHeight="1">
      <c r="A202" s="693">
        <v>49</v>
      </c>
      <c r="B202" s="703" t="s">
        <v>14</v>
      </c>
      <c r="C202" s="566" t="s">
        <v>342</v>
      </c>
      <c r="D202" s="566" t="s">
        <v>75</v>
      </c>
      <c r="E202" s="566" t="s">
        <v>76</v>
      </c>
      <c r="F202" s="700" t="s">
        <v>343</v>
      </c>
      <c r="G202" s="17" t="s">
        <v>344</v>
      </c>
      <c r="H202" s="18">
        <v>300000</v>
      </c>
      <c r="I202" s="564">
        <v>560</v>
      </c>
      <c r="J202" s="822" t="s">
        <v>345</v>
      </c>
      <c r="K202" s="757"/>
      <c r="L202" s="605">
        <v>45169</v>
      </c>
      <c r="M202" s="544"/>
      <c r="N202" s="544"/>
      <c r="O202" s="544"/>
      <c r="P202" s="544"/>
      <c r="Q202" s="544"/>
      <c r="R202" s="544"/>
      <c r="S202" s="544"/>
      <c r="T202" s="546"/>
      <c r="U202" s="22"/>
    </row>
    <row r="203" spans="1:21" ht="23.25" customHeight="1">
      <c r="A203" s="565"/>
      <c r="B203" s="565"/>
      <c r="C203" s="565"/>
      <c r="D203" s="565"/>
      <c r="E203" s="565"/>
      <c r="F203" s="565"/>
      <c r="G203" s="17" t="s">
        <v>346</v>
      </c>
      <c r="H203" s="18">
        <v>50000</v>
      </c>
      <c r="I203" s="565"/>
      <c r="J203" s="565"/>
      <c r="K203" s="565"/>
      <c r="L203" s="606"/>
      <c r="M203" s="545"/>
      <c r="N203" s="545"/>
      <c r="O203" s="545"/>
      <c r="P203" s="545"/>
      <c r="Q203" s="545"/>
      <c r="R203" s="545"/>
      <c r="S203" s="545"/>
      <c r="T203" s="547"/>
      <c r="U203" s="22"/>
    </row>
    <row r="204" spans="1:21" ht="23.25" customHeight="1">
      <c r="A204" s="565"/>
      <c r="B204" s="565"/>
      <c r="C204" s="565"/>
      <c r="D204" s="565"/>
      <c r="E204" s="565"/>
      <c r="F204" s="565"/>
      <c r="G204" s="17" t="s">
        <v>347</v>
      </c>
      <c r="H204" s="18">
        <v>1000000</v>
      </c>
      <c r="I204" s="565"/>
      <c r="J204" s="565"/>
      <c r="K204" s="565"/>
      <c r="L204" s="606"/>
      <c r="M204" s="545"/>
      <c r="N204" s="545"/>
      <c r="O204" s="545"/>
      <c r="P204" s="545"/>
      <c r="Q204" s="545"/>
      <c r="R204" s="545"/>
      <c r="S204" s="545"/>
      <c r="T204" s="547"/>
      <c r="U204" s="22"/>
    </row>
    <row r="205" spans="1:21" ht="23.25" customHeight="1">
      <c r="A205" s="565"/>
      <c r="B205" s="565"/>
      <c r="C205" s="565"/>
      <c r="D205" s="565"/>
      <c r="E205" s="565"/>
      <c r="F205" s="565"/>
      <c r="G205" s="17" t="s">
        <v>111</v>
      </c>
      <c r="H205" s="18">
        <v>500000</v>
      </c>
      <c r="I205" s="565"/>
      <c r="J205" s="565"/>
      <c r="K205" s="565"/>
      <c r="L205" s="606"/>
      <c r="M205" s="545"/>
      <c r="N205" s="545"/>
      <c r="O205" s="545"/>
      <c r="P205" s="545"/>
      <c r="Q205" s="545"/>
      <c r="R205" s="545"/>
      <c r="S205" s="545"/>
      <c r="T205" s="547"/>
      <c r="U205" s="22"/>
    </row>
    <row r="206" spans="1:21" ht="23.25" customHeight="1">
      <c r="A206" s="565"/>
      <c r="B206" s="565"/>
      <c r="C206" s="565"/>
      <c r="D206" s="565"/>
      <c r="E206" s="565"/>
      <c r="F206" s="565"/>
      <c r="G206" s="17" t="s">
        <v>112</v>
      </c>
      <c r="H206" s="18">
        <v>150000</v>
      </c>
      <c r="I206" s="565"/>
      <c r="J206" s="565"/>
      <c r="K206" s="565"/>
      <c r="L206" s="606"/>
      <c r="M206" s="545"/>
      <c r="N206" s="545"/>
      <c r="O206" s="545"/>
      <c r="P206" s="545"/>
      <c r="Q206" s="545"/>
      <c r="R206" s="545"/>
      <c r="S206" s="545"/>
      <c r="T206" s="547"/>
      <c r="U206" s="22"/>
    </row>
    <row r="207" spans="1:21" ht="68.25" customHeight="1">
      <c r="A207" s="14">
        <v>50</v>
      </c>
      <c r="B207" s="15" t="s">
        <v>14</v>
      </c>
      <c r="C207" s="16" t="s">
        <v>342</v>
      </c>
      <c r="D207" s="16" t="s">
        <v>348</v>
      </c>
      <c r="E207" s="16" t="s">
        <v>349</v>
      </c>
      <c r="F207" s="137">
        <v>6184400102740</v>
      </c>
      <c r="G207" s="17" t="s">
        <v>350</v>
      </c>
      <c r="H207" s="18">
        <v>244000</v>
      </c>
      <c r="I207" s="18">
        <v>328.2</v>
      </c>
      <c r="J207" s="16" t="s">
        <v>351</v>
      </c>
      <c r="K207" s="22"/>
      <c r="L207" s="19">
        <v>45199</v>
      </c>
      <c r="M207" s="20"/>
      <c r="N207" s="20"/>
      <c r="O207" s="20"/>
      <c r="P207" s="20"/>
      <c r="Q207" s="20"/>
      <c r="R207" s="20"/>
      <c r="S207" s="20"/>
      <c r="T207" s="21"/>
      <c r="U207" s="22"/>
    </row>
    <row r="208" spans="1:21" ht="23.25" customHeight="1">
      <c r="A208" s="693">
        <v>51</v>
      </c>
      <c r="B208" s="703" t="s">
        <v>14</v>
      </c>
      <c r="C208" s="566" t="s">
        <v>342</v>
      </c>
      <c r="D208" s="566" t="s">
        <v>352</v>
      </c>
      <c r="E208" s="566" t="s">
        <v>353</v>
      </c>
      <c r="F208" s="700" t="s">
        <v>354</v>
      </c>
      <c r="G208" s="17" t="s">
        <v>355</v>
      </c>
      <c r="H208" s="18">
        <v>1800000</v>
      </c>
      <c r="I208" s="564">
        <v>774</v>
      </c>
      <c r="J208" s="566" t="s">
        <v>356</v>
      </c>
      <c r="K208" s="757"/>
      <c r="L208" s="605">
        <v>45218</v>
      </c>
      <c r="M208" s="544"/>
      <c r="N208" s="544"/>
      <c r="O208" s="544"/>
      <c r="P208" s="544"/>
      <c r="Q208" s="544"/>
      <c r="R208" s="544"/>
      <c r="S208" s="544"/>
      <c r="T208" s="546"/>
      <c r="U208" s="22"/>
    </row>
    <row r="209" spans="1:21" ht="23.25" customHeight="1">
      <c r="A209" s="565"/>
      <c r="B209" s="565"/>
      <c r="C209" s="565"/>
      <c r="D209" s="565"/>
      <c r="E209" s="565"/>
      <c r="F209" s="565"/>
      <c r="G209" s="17" t="s">
        <v>357</v>
      </c>
      <c r="H209" s="18">
        <v>150000</v>
      </c>
      <c r="I209" s="565"/>
      <c r="J209" s="565"/>
      <c r="K209" s="565"/>
      <c r="L209" s="606"/>
      <c r="M209" s="545"/>
      <c r="N209" s="545"/>
      <c r="O209" s="545"/>
      <c r="P209" s="545"/>
      <c r="Q209" s="545"/>
      <c r="R209" s="545"/>
      <c r="S209" s="545"/>
      <c r="T209" s="547"/>
      <c r="U209" s="22"/>
    </row>
    <row r="210" spans="1:21" ht="23.25" customHeight="1">
      <c r="A210" s="565"/>
      <c r="B210" s="565"/>
      <c r="C210" s="565"/>
      <c r="D210" s="565"/>
      <c r="E210" s="565"/>
      <c r="F210" s="565"/>
      <c r="G210" s="17" t="s">
        <v>358</v>
      </c>
      <c r="H210" s="18">
        <v>5000</v>
      </c>
      <c r="I210" s="565"/>
      <c r="J210" s="565"/>
      <c r="K210" s="565"/>
      <c r="L210" s="606"/>
      <c r="M210" s="545"/>
      <c r="N210" s="545"/>
      <c r="O210" s="545"/>
      <c r="P210" s="545"/>
      <c r="Q210" s="545"/>
      <c r="R210" s="545"/>
      <c r="S210" s="545"/>
      <c r="T210" s="547"/>
      <c r="U210" s="22"/>
    </row>
    <row r="211" spans="1:21" ht="23.25" customHeight="1">
      <c r="A211" s="657"/>
      <c r="B211" s="657"/>
      <c r="C211" s="657"/>
      <c r="D211" s="657"/>
      <c r="E211" s="657"/>
      <c r="F211" s="829"/>
      <c r="G211" s="24" t="s">
        <v>359</v>
      </c>
      <c r="H211" s="26">
        <v>2000000</v>
      </c>
      <c r="I211" s="829"/>
      <c r="J211" s="657"/>
      <c r="K211" s="657"/>
      <c r="L211" s="630"/>
      <c r="M211" s="556"/>
      <c r="N211" s="556"/>
      <c r="O211" s="556"/>
      <c r="P211" s="556"/>
      <c r="Q211" s="556"/>
      <c r="R211" s="556"/>
      <c r="S211" s="556"/>
      <c r="T211" s="711"/>
      <c r="U211" s="27"/>
    </row>
    <row r="212" spans="1:21" ht="23.25" customHeight="1">
      <c r="A212" s="71"/>
      <c r="B212" s="72" t="s">
        <v>360</v>
      </c>
      <c r="C212" s="73"/>
      <c r="D212" s="73"/>
      <c r="E212" s="73"/>
      <c r="F212" s="74" t="s">
        <v>41</v>
      </c>
      <c r="G212" s="74" t="s">
        <v>41</v>
      </c>
      <c r="H212" s="31" t="s">
        <v>41</v>
      </c>
      <c r="I212" s="74" t="s">
        <v>41</v>
      </c>
      <c r="J212" s="72"/>
      <c r="K212" s="75"/>
      <c r="L212" s="76"/>
      <c r="M212" s="77">
        <f t="shared" ref="M212:S212" si="19">SUM(M202:M207)+M208</f>
        <v>0</v>
      </c>
      <c r="N212" s="77">
        <f t="shared" si="19"/>
        <v>0</v>
      </c>
      <c r="O212" s="77">
        <f t="shared" si="19"/>
        <v>0</v>
      </c>
      <c r="P212" s="35">
        <f t="shared" si="19"/>
        <v>0</v>
      </c>
      <c r="Q212" s="35">
        <f t="shared" si="19"/>
        <v>0</v>
      </c>
      <c r="R212" s="35">
        <f t="shared" si="19"/>
        <v>0</v>
      </c>
      <c r="S212" s="35">
        <f t="shared" si="19"/>
        <v>0</v>
      </c>
      <c r="T212" s="78"/>
      <c r="U212" s="75"/>
    </row>
    <row r="213" spans="1:21" ht="23.25" customHeight="1">
      <c r="A213" s="8"/>
      <c r="B213" s="104"/>
      <c r="C213" s="104"/>
      <c r="D213" s="104"/>
      <c r="E213" s="104"/>
      <c r="F213" s="25" t="s">
        <v>41</v>
      </c>
      <c r="G213" s="25" t="s">
        <v>41</v>
      </c>
      <c r="H213" s="24" t="s">
        <v>41</v>
      </c>
      <c r="I213" s="25" t="s">
        <v>41</v>
      </c>
      <c r="J213" s="104"/>
      <c r="K213" s="91"/>
      <c r="L213" s="105"/>
      <c r="M213" s="106"/>
      <c r="N213" s="106"/>
      <c r="O213" s="106"/>
      <c r="P213" s="50"/>
      <c r="Q213" s="50"/>
      <c r="R213" s="50"/>
      <c r="S213" s="94"/>
      <c r="T213" s="104"/>
      <c r="U213" s="91"/>
    </row>
    <row r="214" spans="1:21" ht="24.2" customHeight="1">
      <c r="A214" s="95"/>
      <c r="B214" s="96" t="s">
        <v>361</v>
      </c>
      <c r="C214" s="97"/>
      <c r="D214" s="97"/>
      <c r="E214" s="97"/>
      <c r="F214" s="98" t="s">
        <v>41</v>
      </c>
      <c r="G214" s="98" t="s">
        <v>41</v>
      </c>
      <c r="H214" s="57" t="s">
        <v>41</v>
      </c>
      <c r="I214" s="98" t="s">
        <v>41</v>
      </c>
      <c r="J214" s="99"/>
      <c r="K214" s="100"/>
      <c r="L214" s="101"/>
      <c r="M214" s="102">
        <f t="shared" ref="M214:S214" si="20">M212</f>
        <v>0</v>
      </c>
      <c r="N214" s="102">
        <f t="shared" si="20"/>
        <v>0</v>
      </c>
      <c r="O214" s="102">
        <f t="shared" si="20"/>
        <v>0</v>
      </c>
      <c r="P214" s="61">
        <f t="shared" si="20"/>
        <v>0</v>
      </c>
      <c r="Q214" s="61">
        <f t="shared" si="20"/>
        <v>0</v>
      </c>
      <c r="R214" s="61">
        <f t="shared" si="20"/>
        <v>0</v>
      </c>
      <c r="S214" s="61">
        <f t="shared" si="20"/>
        <v>0</v>
      </c>
      <c r="T214" s="103"/>
      <c r="U214" s="100"/>
    </row>
    <row r="215" spans="1:21" ht="23.25" customHeight="1">
      <c r="A215" s="63"/>
      <c r="B215" s="64"/>
      <c r="C215" s="64"/>
      <c r="D215" s="64"/>
      <c r="E215" s="64"/>
      <c r="F215" s="17" t="s">
        <v>41</v>
      </c>
      <c r="G215" s="24" t="s">
        <v>41</v>
      </c>
      <c r="H215" s="24" t="s">
        <v>41</v>
      </c>
      <c r="I215" s="17" t="s">
        <v>41</v>
      </c>
      <c r="J215" s="16"/>
      <c r="K215" s="22"/>
      <c r="L215" s="19"/>
      <c r="M215" s="20"/>
      <c r="N215" s="20"/>
      <c r="O215" s="20"/>
      <c r="P215" s="20"/>
      <c r="Q215" s="20"/>
      <c r="R215" s="20"/>
      <c r="S215" s="20"/>
      <c r="T215" s="21"/>
      <c r="U215" s="22"/>
    </row>
    <row r="216" spans="1:21" ht="53.25" customHeight="1">
      <c r="A216" s="693">
        <v>52</v>
      </c>
      <c r="B216" s="703" t="s">
        <v>33</v>
      </c>
      <c r="C216" s="566" t="s">
        <v>362</v>
      </c>
      <c r="D216" s="566" t="s">
        <v>16</v>
      </c>
      <c r="E216" s="566" t="s">
        <v>17</v>
      </c>
      <c r="F216" s="700" t="s">
        <v>363</v>
      </c>
      <c r="G216" s="25" t="s">
        <v>35</v>
      </c>
      <c r="H216" s="40">
        <v>5000000</v>
      </c>
      <c r="I216" s="700" t="s">
        <v>364</v>
      </c>
      <c r="J216" s="566" t="s">
        <v>37</v>
      </c>
      <c r="K216" s="757"/>
      <c r="L216" s="605">
        <v>45044</v>
      </c>
      <c r="M216" s="544"/>
      <c r="N216" s="544"/>
      <c r="O216" s="548">
        <v>2519.5700000000002</v>
      </c>
      <c r="P216" s="544"/>
      <c r="Q216" s="548">
        <v>454</v>
      </c>
      <c r="R216" s="544"/>
      <c r="S216" s="544"/>
      <c r="T216" s="764" t="s">
        <v>365</v>
      </c>
      <c r="U216" s="22"/>
    </row>
    <row r="217" spans="1:21" ht="38.25" customHeight="1">
      <c r="A217" s="565"/>
      <c r="B217" s="565"/>
      <c r="C217" s="565"/>
      <c r="D217" s="565"/>
      <c r="E217" s="565"/>
      <c r="F217" s="565"/>
      <c r="G217" s="24" t="s">
        <v>38</v>
      </c>
      <c r="H217" s="18">
        <v>5000000</v>
      </c>
      <c r="I217" s="565"/>
      <c r="J217" s="565"/>
      <c r="K217" s="565"/>
      <c r="L217" s="606"/>
      <c r="M217" s="545"/>
      <c r="N217" s="545"/>
      <c r="O217" s="545"/>
      <c r="P217" s="545"/>
      <c r="Q217" s="545"/>
      <c r="R217" s="545"/>
      <c r="S217" s="545"/>
      <c r="T217" s="547"/>
      <c r="U217" s="22"/>
    </row>
    <row r="218" spans="1:21" ht="38.25" customHeight="1">
      <c r="A218" s="657"/>
      <c r="B218" s="657"/>
      <c r="C218" s="657"/>
      <c r="D218" s="657"/>
      <c r="E218" s="657"/>
      <c r="F218" s="829"/>
      <c r="G218" s="25" t="s">
        <v>39</v>
      </c>
      <c r="H218" s="18">
        <v>1500000</v>
      </c>
      <c r="I218" s="829"/>
      <c r="J218" s="565"/>
      <c r="K218" s="657"/>
      <c r="L218" s="630"/>
      <c r="M218" s="556"/>
      <c r="N218" s="556"/>
      <c r="O218" s="556"/>
      <c r="P218" s="556"/>
      <c r="Q218" s="556"/>
      <c r="R218" s="556"/>
      <c r="S218" s="556"/>
      <c r="T218" s="711"/>
      <c r="U218" s="27"/>
    </row>
    <row r="219" spans="1:21" ht="23.25" customHeight="1">
      <c r="A219" s="28"/>
      <c r="B219" s="29" t="s">
        <v>366</v>
      </c>
      <c r="C219" s="30"/>
      <c r="D219" s="30"/>
      <c r="E219" s="30"/>
      <c r="F219" s="31" t="s">
        <v>41</v>
      </c>
      <c r="G219" s="32" t="s">
        <v>41</v>
      </c>
      <c r="H219" s="32" t="s">
        <v>41</v>
      </c>
      <c r="I219" s="31" t="s">
        <v>41</v>
      </c>
      <c r="J219" s="138"/>
      <c r="K219" s="33"/>
      <c r="L219" s="34"/>
      <c r="M219" s="35">
        <f t="shared" ref="M219:S219" si="21">M216</f>
        <v>0</v>
      </c>
      <c r="N219" s="35">
        <f t="shared" si="21"/>
        <v>0</v>
      </c>
      <c r="O219" s="35">
        <f t="shared" si="21"/>
        <v>2519.5700000000002</v>
      </c>
      <c r="P219" s="35">
        <f t="shared" si="21"/>
        <v>0</v>
      </c>
      <c r="Q219" s="35">
        <f t="shared" si="21"/>
        <v>454</v>
      </c>
      <c r="R219" s="35">
        <f t="shared" si="21"/>
        <v>0</v>
      </c>
      <c r="S219" s="35">
        <f t="shared" si="21"/>
        <v>0</v>
      </c>
      <c r="T219" s="36"/>
      <c r="U219" s="33"/>
    </row>
    <row r="220" spans="1:21" ht="53.25" customHeight="1">
      <c r="A220" s="693">
        <v>53</v>
      </c>
      <c r="B220" s="703" t="s">
        <v>42</v>
      </c>
      <c r="C220" s="566" t="s">
        <v>367</v>
      </c>
      <c r="D220" s="566" t="s">
        <v>352</v>
      </c>
      <c r="E220" s="566" t="s">
        <v>353</v>
      </c>
      <c r="F220" s="700" t="s">
        <v>368</v>
      </c>
      <c r="G220" s="17" t="s">
        <v>369</v>
      </c>
      <c r="H220" s="18">
        <v>7290</v>
      </c>
      <c r="I220" s="564">
        <v>854</v>
      </c>
      <c r="J220" s="566" t="s">
        <v>370</v>
      </c>
      <c r="K220" s="757"/>
      <c r="L220" s="605">
        <v>45209</v>
      </c>
      <c r="M220" s="544"/>
      <c r="N220" s="544"/>
      <c r="O220" s="544"/>
      <c r="P220" s="544"/>
      <c r="Q220" s="548"/>
      <c r="R220" s="544"/>
      <c r="S220" s="544"/>
      <c r="T220" s="546"/>
      <c r="U220" s="22"/>
    </row>
    <row r="221" spans="1:21" ht="23.25" customHeight="1">
      <c r="A221" s="565"/>
      <c r="B221" s="565"/>
      <c r="C221" s="565"/>
      <c r="D221" s="565"/>
      <c r="E221" s="565"/>
      <c r="F221" s="565"/>
      <c r="G221" s="17" t="s">
        <v>55</v>
      </c>
      <c r="H221" s="18">
        <v>15000</v>
      </c>
      <c r="I221" s="565"/>
      <c r="J221" s="833"/>
      <c r="K221" s="565"/>
      <c r="L221" s="606"/>
      <c r="M221" s="545"/>
      <c r="N221" s="545"/>
      <c r="O221" s="545"/>
      <c r="P221" s="545"/>
      <c r="Q221" s="545"/>
      <c r="R221" s="545"/>
      <c r="S221" s="545"/>
      <c r="T221" s="547"/>
      <c r="U221" s="22"/>
    </row>
    <row r="222" spans="1:21" ht="53.25" customHeight="1">
      <c r="A222" s="693">
        <v>54</v>
      </c>
      <c r="B222" s="703" t="s">
        <v>42</v>
      </c>
      <c r="C222" s="566" t="s">
        <v>367</v>
      </c>
      <c r="D222" s="566" t="s">
        <v>352</v>
      </c>
      <c r="E222" s="566" t="s">
        <v>353</v>
      </c>
      <c r="F222" s="700" t="s">
        <v>371</v>
      </c>
      <c r="G222" s="17" t="s">
        <v>372</v>
      </c>
      <c r="H222" s="18">
        <v>52000</v>
      </c>
      <c r="I222" s="564">
        <v>100</v>
      </c>
      <c r="J222" s="586" t="s">
        <v>373</v>
      </c>
      <c r="K222" s="757"/>
      <c r="L222" s="605">
        <v>45209</v>
      </c>
      <c r="M222" s="544"/>
      <c r="N222" s="544"/>
      <c r="O222" s="544"/>
      <c r="P222" s="544"/>
      <c r="Q222" s="548"/>
      <c r="R222" s="544"/>
      <c r="S222" s="544"/>
      <c r="T222" s="546"/>
      <c r="U222" s="22"/>
    </row>
    <row r="223" spans="1:21" ht="23.25" customHeight="1">
      <c r="A223" s="565"/>
      <c r="B223" s="565"/>
      <c r="C223" s="565"/>
      <c r="D223" s="565"/>
      <c r="E223" s="565"/>
      <c r="F223" s="565"/>
      <c r="G223" s="17" t="s">
        <v>224</v>
      </c>
      <c r="H223" s="18">
        <v>52000</v>
      </c>
      <c r="I223" s="565"/>
      <c r="J223" s="657"/>
      <c r="K223" s="565"/>
      <c r="L223" s="606"/>
      <c r="M223" s="545"/>
      <c r="N223" s="545"/>
      <c r="O223" s="545"/>
      <c r="P223" s="545"/>
      <c r="Q223" s="545"/>
      <c r="R223" s="545"/>
      <c r="S223" s="545"/>
      <c r="T223" s="547"/>
      <c r="U223" s="22"/>
    </row>
    <row r="224" spans="1:21" ht="23.25" customHeight="1">
      <c r="A224" s="565"/>
      <c r="B224" s="565"/>
      <c r="C224" s="565"/>
      <c r="D224" s="565"/>
      <c r="E224" s="565"/>
      <c r="F224" s="565"/>
      <c r="G224" s="17" t="s">
        <v>30</v>
      </c>
      <c r="H224" s="18">
        <v>15600</v>
      </c>
      <c r="I224" s="565"/>
      <c r="J224" s="658"/>
      <c r="K224" s="565"/>
      <c r="L224" s="606"/>
      <c r="M224" s="545"/>
      <c r="N224" s="545"/>
      <c r="O224" s="545"/>
      <c r="P224" s="545"/>
      <c r="Q224" s="545"/>
      <c r="R224" s="545"/>
      <c r="S224" s="545"/>
      <c r="T224" s="547"/>
      <c r="U224" s="22"/>
    </row>
    <row r="225" spans="1:21" ht="23.25" customHeight="1">
      <c r="A225" s="657"/>
      <c r="B225" s="657"/>
      <c r="C225" s="657"/>
      <c r="D225" s="657"/>
      <c r="E225" s="657"/>
      <c r="F225" s="829"/>
      <c r="G225" s="24" t="s">
        <v>227</v>
      </c>
      <c r="H225" s="26">
        <v>6200</v>
      </c>
      <c r="I225" s="829"/>
      <c r="J225" s="565"/>
      <c r="K225" s="657"/>
      <c r="L225" s="630"/>
      <c r="M225" s="556"/>
      <c r="N225" s="556"/>
      <c r="O225" s="556"/>
      <c r="P225" s="556"/>
      <c r="Q225" s="556"/>
      <c r="R225" s="556"/>
      <c r="S225" s="556"/>
      <c r="T225" s="711"/>
      <c r="U225" s="27"/>
    </row>
    <row r="226" spans="1:21" ht="23.25" customHeight="1">
      <c r="A226" s="71"/>
      <c r="B226" s="72" t="s">
        <v>374</v>
      </c>
      <c r="C226" s="73"/>
      <c r="D226" s="73"/>
      <c r="E226" s="73"/>
      <c r="F226" s="74" t="s">
        <v>41</v>
      </c>
      <c r="G226" s="74" t="s">
        <v>41</v>
      </c>
      <c r="H226" s="74" t="s">
        <v>41</v>
      </c>
      <c r="I226" s="74" t="s">
        <v>41</v>
      </c>
      <c r="J226" s="139"/>
      <c r="K226" s="75"/>
      <c r="L226" s="76"/>
      <c r="M226" s="77">
        <f t="shared" ref="M226:S226" si="22">SUM(M220:M222)</f>
        <v>0</v>
      </c>
      <c r="N226" s="77">
        <f t="shared" si="22"/>
        <v>0</v>
      </c>
      <c r="O226" s="77">
        <f t="shared" si="22"/>
        <v>0</v>
      </c>
      <c r="P226" s="77">
        <f t="shared" si="22"/>
        <v>0</v>
      </c>
      <c r="Q226" s="77">
        <f t="shared" si="22"/>
        <v>0</v>
      </c>
      <c r="R226" s="77">
        <f t="shared" si="22"/>
        <v>0</v>
      </c>
      <c r="S226" s="77">
        <f t="shared" si="22"/>
        <v>0</v>
      </c>
      <c r="T226" s="78"/>
      <c r="U226" s="75"/>
    </row>
    <row r="227" spans="1:21" ht="24.2" customHeight="1">
      <c r="A227" s="54"/>
      <c r="B227" s="55" t="s">
        <v>375</v>
      </c>
      <c r="C227" s="56"/>
      <c r="D227" s="56"/>
      <c r="E227" s="56"/>
      <c r="F227" s="57" t="s">
        <v>41</v>
      </c>
      <c r="G227" s="57" t="s">
        <v>41</v>
      </c>
      <c r="H227" s="57" t="s">
        <v>41</v>
      </c>
      <c r="I227" s="57" t="s">
        <v>41</v>
      </c>
      <c r="J227" s="58"/>
      <c r="K227" s="59"/>
      <c r="L227" s="60"/>
      <c r="M227" s="61">
        <f t="shared" ref="M227:S227" si="23">M219+M226</f>
        <v>0</v>
      </c>
      <c r="N227" s="61">
        <f t="shared" si="23"/>
        <v>0</v>
      </c>
      <c r="O227" s="61">
        <f t="shared" si="23"/>
        <v>2519.5700000000002</v>
      </c>
      <c r="P227" s="61">
        <f t="shared" si="23"/>
        <v>0</v>
      </c>
      <c r="Q227" s="61">
        <f t="shared" si="23"/>
        <v>454</v>
      </c>
      <c r="R227" s="61">
        <f t="shared" si="23"/>
        <v>0</v>
      </c>
      <c r="S227" s="61">
        <f t="shared" si="23"/>
        <v>0</v>
      </c>
      <c r="T227" s="62"/>
      <c r="U227" s="59"/>
    </row>
    <row r="228" spans="1:21" ht="14.1" customHeight="1">
      <c r="A228" s="63"/>
      <c r="B228" s="64"/>
      <c r="C228" s="64"/>
      <c r="D228" s="64"/>
      <c r="E228" s="64"/>
      <c r="F228" s="17" t="s">
        <v>41</v>
      </c>
      <c r="G228" s="17" t="s">
        <v>41</v>
      </c>
      <c r="H228" s="24" t="s">
        <v>41</v>
      </c>
      <c r="I228" s="17" t="s">
        <v>41</v>
      </c>
      <c r="J228" s="16"/>
      <c r="K228" s="22"/>
      <c r="L228" s="19"/>
      <c r="M228" s="20"/>
      <c r="N228" s="20"/>
      <c r="O228" s="20"/>
      <c r="P228" s="50"/>
      <c r="Q228" s="50"/>
      <c r="R228" s="50"/>
      <c r="S228" s="50"/>
      <c r="T228" s="21"/>
      <c r="U228" s="22"/>
    </row>
    <row r="229" spans="1:21" ht="23.25" customHeight="1">
      <c r="A229" s="107"/>
      <c r="B229" s="111" t="s">
        <v>376</v>
      </c>
      <c r="C229" s="109"/>
      <c r="D229" s="109"/>
      <c r="E229" s="109"/>
      <c r="F229" s="110" t="s">
        <v>41</v>
      </c>
      <c r="G229" s="110" t="s">
        <v>41</v>
      </c>
      <c r="H229" s="57" t="s">
        <v>41</v>
      </c>
      <c r="I229" s="110" t="s">
        <v>41</v>
      </c>
      <c r="J229" s="111"/>
      <c r="K229" s="112"/>
      <c r="L229" s="113"/>
      <c r="M229" s="114">
        <f t="shared" ref="M229:S229" si="24">M227+M214+M200+M189+M179+M167+M153+M142+M50</f>
        <v>3010.66</v>
      </c>
      <c r="N229" s="114">
        <f t="shared" si="24"/>
        <v>0</v>
      </c>
      <c r="O229" s="114">
        <f t="shared" si="24"/>
        <v>9008.32</v>
      </c>
      <c r="P229" s="61">
        <f t="shared" si="24"/>
        <v>323.26</v>
      </c>
      <c r="Q229" s="61">
        <f t="shared" si="24"/>
        <v>18569.989999999998</v>
      </c>
      <c r="R229" s="61">
        <f t="shared" si="24"/>
        <v>508.5</v>
      </c>
      <c r="S229" s="61">
        <f t="shared" si="24"/>
        <v>0</v>
      </c>
      <c r="T229" s="115"/>
      <c r="U229" s="112"/>
    </row>
    <row r="230" spans="1:21" ht="8.25" customHeight="1">
      <c r="A230" s="8"/>
      <c r="B230" s="140"/>
      <c r="C230" s="104"/>
      <c r="D230" s="104"/>
      <c r="E230" s="104"/>
      <c r="F230" s="25" t="s">
        <v>41</v>
      </c>
      <c r="G230" s="25" t="s">
        <v>41</v>
      </c>
      <c r="H230" s="17" t="s">
        <v>41</v>
      </c>
      <c r="I230" s="25" t="s">
        <v>41</v>
      </c>
      <c r="J230" s="116"/>
      <c r="K230" s="91"/>
      <c r="L230" s="117"/>
      <c r="M230" s="106"/>
      <c r="N230" s="106"/>
      <c r="O230" s="106"/>
      <c r="P230" s="20"/>
      <c r="Q230" s="20"/>
      <c r="R230" s="20"/>
      <c r="S230" s="20"/>
      <c r="T230" s="66"/>
      <c r="U230" s="91"/>
    </row>
    <row r="231" spans="1:21" ht="23.25" customHeight="1">
      <c r="A231" s="63"/>
      <c r="B231" s="141" t="s">
        <v>377</v>
      </c>
      <c r="C231" s="64"/>
      <c r="D231" s="64"/>
      <c r="E231" s="64"/>
      <c r="F231" s="17" t="s">
        <v>41</v>
      </c>
      <c r="G231" s="17" t="s">
        <v>41</v>
      </c>
      <c r="H231" s="17" t="s">
        <v>41</v>
      </c>
      <c r="I231" s="17" t="s">
        <v>41</v>
      </c>
      <c r="J231" s="16"/>
      <c r="K231" s="22"/>
      <c r="L231" s="19"/>
      <c r="M231" s="20"/>
      <c r="N231" s="20"/>
      <c r="O231" s="20"/>
      <c r="P231" s="20"/>
      <c r="Q231" s="20"/>
      <c r="R231" s="20"/>
      <c r="S231" s="20"/>
      <c r="T231" s="21"/>
      <c r="U231" s="22"/>
    </row>
    <row r="232" spans="1:21" ht="96.2" customHeight="1">
      <c r="A232" s="63"/>
      <c r="B232" s="121" t="s">
        <v>14</v>
      </c>
      <c r="C232" s="121" t="s">
        <v>378</v>
      </c>
      <c r="D232" s="121" t="s">
        <v>379</v>
      </c>
      <c r="E232" s="142"/>
      <c r="F232" s="122" t="s">
        <v>380</v>
      </c>
      <c r="G232" s="122" t="s">
        <v>381</v>
      </c>
      <c r="H232" s="122" t="s">
        <v>41</v>
      </c>
      <c r="I232" s="123">
        <f>330+300</f>
        <v>630</v>
      </c>
      <c r="J232" s="121" t="s">
        <v>382</v>
      </c>
      <c r="K232" s="124"/>
      <c r="L232" s="143" t="s">
        <v>383</v>
      </c>
      <c r="M232" s="126"/>
      <c r="N232" s="126"/>
      <c r="O232" s="126"/>
      <c r="P232" s="126"/>
      <c r="Q232" s="126"/>
      <c r="R232" s="126"/>
      <c r="S232" s="126"/>
      <c r="T232" s="127" t="s">
        <v>384</v>
      </c>
      <c r="U232" s="124"/>
    </row>
    <row r="233" spans="1:21" ht="38.25" customHeight="1">
      <c r="A233" s="63"/>
      <c r="B233" s="121" t="s">
        <v>14</v>
      </c>
      <c r="C233" s="121" t="s">
        <v>92</v>
      </c>
      <c r="D233" s="121" t="s">
        <v>16</v>
      </c>
      <c r="E233" s="121" t="s">
        <v>17</v>
      </c>
      <c r="F233" s="122" t="s">
        <v>385</v>
      </c>
      <c r="G233" s="144" t="s">
        <v>386</v>
      </c>
      <c r="H233" s="122" t="s">
        <v>41</v>
      </c>
      <c r="I233" s="123">
        <v>560.13</v>
      </c>
      <c r="J233" s="121" t="s">
        <v>387</v>
      </c>
      <c r="K233" s="124"/>
      <c r="L233" s="143" t="s">
        <v>383</v>
      </c>
      <c r="M233" s="126"/>
      <c r="N233" s="126"/>
      <c r="O233" s="126"/>
      <c r="P233" s="126"/>
      <c r="Q233" s="126"/>
      <c r="R233" s="126"/>
      <c r="S233" s="126"/>
      <c r="T233" s="127" t="s">
        <v>388</v>
      </c>
      <c r="U233" s="124"/>
    </row>
    <row r="234" spans="1:21" ht="36.200000000000003" customHeight="1">
      <c r="A234" s="145"/>
      <c r="B234" s="121" t="s">
        <v>91</v>
      </c>
      <c r="C234" s="121" t="s">
        <v>92</v>
      </c>
      <c r="D234" s="121" t="s">
        <v>16</v>
      </c>
      <c r="E234" s="121" t="s">
        <v>17</v>
      </c>
      <c r="F234" s="122" t="s">
        <v>389</v>
      </c>
      <c r="G234" s="146" t="s">
        <v>390</v>
      </c>
      <c r="H234" s="123">
        <v>30000</v>
      </c>
      <c r="I234" s="123">
        <v>180</v>
      </c>
      <c r="J234" s="121" t="s">
        <v>391</v>
      </c>
      <c r="K234" s="147"/>
      <c r="L234" s="148">
        <v>44830</v>
      </c>
      <c r="M234" s="149"/>
      <c r="N234" s="149"/>
      <c r="O234" s="149"/>
      <c r="P234" s="126"/>
      <c r="Q234" s="149"/>
      <c r="R234" s="149"/>
      <c r="S234" s="149"/>
      <c r="T234" s="127" t="s">
        <v>392</v>
      </c>
      <c r="U234" s="124"/>
    </row>
    <row r="235" spans="1:21" ht="53.25" customHeight="1">
      <c r="A235" s="821"/>
      <c r="B235" s="822" t="s">
        <v>91</v>
      </c>
      <c r="C235" s="822" t="s">
        <v>92</v>
      </c>
      <c r="D235" s="822" t="s">
        <v>75</v>
      </c>
      <c r="E235" s="822" t="s">
        <v>76</v>
      </c>
      <c r="F235" s="820" t="s">
        <v>393</v>
      </c>
      <c r="G235" s="122" t="s">
        <v>394</v>
      </c>
      <c r="H235" s="123">
        <v>150000</v>
      </c>
      <c r="I235" s="823">
        <v>475.5</v>
      </c>
      <c r="J235" s="822" t="s">
        <v>395</v>
      </c>
      <c r="K235" s="825"/>
      <c r="L235" s="824">
        <v>44713</v>
      </c>
      <c r="M235" s="808"/>
      <c r="N235" s="808"/>
      <c r="O235" s="808"/>
      <c r="P235" s="808"/>
      <c r="Q235" s="808"/>
      <c r="R235" s="808"/>
      <c r="S235" s="808"/>
      <c r="T235" s="831" t="s">
        <v>396</v>
      </c>
      <c r="U235" s="124"/>
    </row>
    <row r="236" spans="1:21" ht="23.25" customHeight="1">
      <c r="A236" s="565"/>
      <c r="B236" s="565"/>
      <c r="C236" s="565"/>
      <c r="D236" s="565"/>
      <c r="E236" s="565"/>
      <c r="F236" s="565"/>
      <c r="G236" s="122" t="s">
        <v>96</v>
      </c>
      <c r="H236" s="123">
        <v>100000</v>
      </c>
      <c r="I236" s="565"/>
      <c r="J236" s="565"/>
      <c r="K236" s="565"/>
      <c r="L236" s="606"/>
      <c r="M236" s="545"/>
      <c r="N236" s="545"/>
      <c r="O236" s="545"/>
      <c r="P236" s="545"/>
      <c r="Q236" s="545"/>
      <c r="R236" s="545"/>
      <c r="S236" s="545"/>
      <c r="T236" s="632"/>
      <c r="U236" s="124"/>
    </row>
    <row r="237" spans="1:21" ht="23.25" customHeight="1">
      <c r="A237" s="565"/>
      <c r="B237" s="565"/>
      <c r="C237" s="565"/>
      <c r="D237" s="565"/>
      <c r="E237" s="565"/>
      <c r="F237" s="565"/>
      <c r="G237" s="122" t="s">
        <v>97</v>
      </c>
      <c r="H237" s="123">
        <v>30000</v>
      </c>
      <c r="I237" s="565"/>
      <c r="J237" s="565"/>
      <c r="K237" s="565"/>
      <c r="L237" s="606"/>
      <c r="M237" s="545"/>
      <c r="N237" s="545"/>
      <c r="O237" s="545"/>
      <c r="P237" s="545"/>
      <c r="Q237" s="545"/>
      <c r="R237" s="545"/>
      <c r="S237" s="545"/>
      <c r="T237" s="632"/>
      <c r="U237" s="124"/>
    </row>
    <row r="238" spans="1:21" ht="38.25" customHeight="1">
      <c r="A238" s="565"/>
      <c r="B238" s="565"/>
      <c r="C238" s="565"/>
      <c r="D238" s="565"/>
      <c r="E238" s="565"/>
      <c r="F238" s="565"/>
      <c r="G238" s="122" t="s">
        <v>98</v>
      </c>
      <c r="H238" s="122" t="s">
        <v>99</v>
      </c>
      <c r="I238" s="565"/>
      <c r="J238" s="565"/>
      <c r="K238" s="565"/>
      <c r="L238" s="606"/>
      <c r="M238" s="545"/>
      <c r="N238" s="545"/>
      <c r="O238" s="545"/>
      <c r="P238" s="545"/>
      <c r="Q238" s="545"/>
      <c r="R238" s="545"/>
      <c r="S238" s="545"/>
      <c r="T238" s="632"/>
      <c r="U238" s="124"/>
    </row>
    <row r="239" spans="1:21" ht="23.25" customHeight="1">
      <c r="A239" s="565"/>
      <c r="B239" s="565"/>
      <c r="C239" s="565"/>
      <c r="D239" s="565"/>
      <c r="E239" s="565"/>
      <c r="F239" s="565"/>
      <c r="G239" s="122" t="s">
        <v>100</v>
      </c>
      <c r="H239" s="123">
        <v>3000000</v>
      </c>
      <c r="I239" s="565"/>
      <c r="J239" s="565"/>
      <c r="K239" s="565"/>
      <c r="L239" s="606"/>
      <c r="M239" s="545"/>
      <c r="N239" s="545"/>
      <c r="O239" s="545"/>
      <c r="P239" s="545"/>
      <c r="Q239" s="545"/>
      <c r="R239" s="545"/>
      <c r="S239" s="545"/>
      <c r="T239" s="819"/>
      <c r="U239" s="124"/>
    </row>
    <row r="240" spans="1:21" ht="53.25" customHeight="1">
      <c r="A240" s="821"/>
      <c r="B240" s="822" t="s">
        <v>91</v>
      </c>
      <c r="C240" s="822" t="s">
        <v>92</v>
      </c>
      <c r="D240" s="822" t="s">
        <v>75</v>
      </c>
      <c r="E240" s="822" t="s">
        <v>76</v>
      </c>
      <c r="F240" s="820" t="s">
        <v>397</v>
      </c>
      <c r="G240" s="144" t="s">
        <v>398</v>
      </c>
      <c r="H240" s="123">
        <v>150000</v>
      </c>
      <c r="I240" s="823">
        <v>642</v>
      </c>
      <c r="J240" s="822" t="s">
        <v>399</v>
      </c>
      <c r="K240" s="825"/>
      <c r="L240" s="824">
        <v>44743</v>
      </c>
      <c r="M240" s="808"/>
      <c r="N240" s="808"/>
      <c r="O240" s="808"/>
      <c r="P240" s="808"/>
      <c r="Q240" s="808"/>
      <c r="R240" s="808"/>
      <c r="S240" s="808"/>
      <c r="T240" s="830" t="s">
        <v>400</v>
      </c>
      <c r="U240" s="124"/>
    </row>
    <row r="241" spans="1:21" ht="23.25" customHeight="1">
      <c r="A241" s="565"/>
      <c r="B241" s="565"/>
      <c r="C241" s="565"/>
      <c r="D241" s="565"/>
      <c r="E241" s="565"/>
      <c r="F241" s="565"/>
      <c r="G241" s="146" t="s">
        <v>96</v>
      </c>
      <c r="H241" s="123">
        <v>100000</v>
      </c>
      <c r="I241" s="565"/>
      <c r="J241" s="565"/>
      <c r="K241" s="565"/>
      <c r="L241" s="606"/>
      <c r="M241" s="545"/>
      <c r="N241" s="545"/>
      <c r="O241" s="545"/>
      <c r="P241" s="545"/>
      <c r="Q241" s="545"/>
      <c r="R241" s="545"/>
      <c r="S241" s="545"/>
      <c r="T241" s="711"/>
      <c r="U241" s="124"/>
    </row>
    <row r="242" spans="1:21" ht="23.25" customHeight="1">
      <c r="A242" s="565"/>
      <c r="B242" s="565"/>
      <c r="C242" s="565"/>
      <c r="D242" s="565"/>
      <c r="E242" s="565"/>
      <c r="F242" s="565"/>
      <c r="G242" s="122" t="s">
        <v>97</v>
      </c>
      <c r="H242" s="123">
        <v>30000</v>
      </c>
      <c r="I242" s="565"/>
      <c r="J242" s="565"/>
      <c r="K242" s="565"/>
      <c r="L242" s="606"/>
      <c r="M242" s="545"/>
      <c r="N242" s="545"/>
      <c r="O242" s="545"/>
      <c r="P242" s="545"/>
      <c r="Q242" s="545"/>
      <c r="R242" s="545"/>
      <c r="S242" s="545"/>
      <c r="T242" s="632"/>
      <c r="U242" s="124"/>
    </row>
    <row r="243" spans="1:21" ht="38.25" customHeight="1">
      <c r="A243" s="565"/>
      <c r="B243" s="565"/>
      <c r="C243" s="565"/>
      <c r="D243" s="565"/>
      <c r="E243" s="565"/>
      <c r="F243" s="565"/>
      <c r="G243" s="122" t="s">
        <v>98</v>
      </c>
      <c r="H243" s="122" t="s">
        <v>99</v>
      </c>
      <c r="I243" s="565"/>
      <c r="J243" s="565"/>
      <c r="K243" s="565"/>
      <c r="L243" s="606"/>
      <c r="M243" s="545"/>
      <c r="N243" s="545"/>
      <c r="O243" s="545"/>
      <c r="P243" s="545"/>
      <c r="Q243" s="545"/>
      <c r="R243" s="545"/>
      <c r="S243" s="545"/>
      <c r="T243" s="632"/>
      <c r="U243" s="124"/>
    </row>
    <row r="244" spans="1:21" ht="23.25" customHeight="1">
      <c r="A244" s="565"/>
      <c r="B244" s="565"/>
      <c r="C244" s="565"/>
      <c r="D244" s="565"/>
      <c r="E244" s="565"/>
      <c r="F244" s="565"/>
      <c r="G244" s="122" t="s">
        <v>100</v>
      </c>
      <c r="H244" s="123">
        <v>3000000</v>
      </c>
      <c r="I244" s="565"/>
      <c r="J244" s="565"/>
      <c r="K244" s="565"/>
      <c r="L244" s="606"/>
      <c r="M244" s="545"/>
      <c r="N244" s="545"/>
      <c r="O244" s="545"/>
      <c r="P244" s="545"/>
      <c r="Q244" s="545"/>
      <c r="R244" s="545"/>
      <c r="S244" s="545"/>
      <c r="T244" s="819"/>
      <c r="U244" s="124"/>
    </row>
    <row r="245" spans="1:21" ht="38.25" customHeight="1">
      <c r="A245" s="63"/>
      <c r="B245" s="121" t="s">
        <v>14</v>
      </c>
      <c r="C245" s="121" t="s">
        <v>203</v>
      </c>
      <c r="D245" s="121" t="s">
        <v>16</v>
      </c>
      <c r="E245" s="121" t="s">
        <v>17</v>
      </c>
      <c r="F245" s="122" t="s">
        <v>401</v>
      </c>
      <c r="G245" s="122" t="s">
        <v>402</v>
      </c>
      <c r="H245" s="122" t="s">
        <v>41</v>
      </c>
      <c r="I245" s="123">
        <v>433.79</v>
      </c>
      <c r="J245" s="121" t="s">
        <v>403</v>
      </c>
      <c r="K245" s="124"/>
      <c r="L245" s="143" t="s">
        <v>383</v>
      </c>
      <c r="M245" s="126"/>
      <c r="N245" s="126"/>
      <c r="O245" s="126"/>
      <c r="P245" s="126"/>
      <c r="Q245" s="126"/>
      <c r="R245" s="126"/>
      <c r="S245" s="150"/>
      <c r="T245" s="121" t="s">
        <v>404</v>
      </c>
      <c r="U245" s="124"/>
    </row>
    <row r="246" spans="1:21" ht="94.35" customHeight="1">
      <c r="A246" s="63"/>
      <c r="B246" s="121" t="s">
        <v>91</v>
      </c>
      <c r="C246" s="121" t="s">
        <v>15</v>
      </c>
      <c r="D246" s="121" t="s">
        <v>75</v>
      </c>
      <c r="E246" s="121" t="s">
        <v>405</v>
      </c>
      <c r="F246" s="122" t="s">
        <v>406</v>
      </c>
      <c r="G246" s="122" t="s">
        <v>407</v>
      </c>
      <c r="H246" s="122" t="s">
        <v>41</v>
      </c>
      <c r="I246" s="123">
        <v>2578.5</v>
      </c>
      <c r="J246" s="121" t="s">
        <v>408</v>
      </c>
      <c r="K246" s="124"/>
      <c r="L246" s="148"/>
      <c r="M246" s="126"/>
      <c r="N246" s="126"/>
      <c r="O246" s="126"/>
      <c r="P246" s="126"/>
      <c r="Q246" s="126"/>
      <c r="R246" s="126"/>
      <c r="S246" s="126"/>
      <c r="T246" s="127" t="s">
        <v>409</v>
      </c>
      <c r="U246" s="124"/>
    </row>
    <row r="247" spans="1:21" ht="81.2" customHeight="1">
      <c r="A247" s="63"/>
      <c r="B247" s="121" t="s">
        <v>91</v>
      </c>
      <c r="C247" s="121" t="s">
        <v>15</v>
      </c>
      <c r="D247" s="121" t="s">
        <v>75</v>
      </c>
      <c r="E247" s="121" t="s">
        <v>76</v>
      </c>
      <c r="F247" s="122" t="s">
        <v>410</v>
      </c>
      <c r="G247" s="122" t="s">
        <v>411</v>
      </c>
      <c r="H247" s="122" t="s">
        <v>41</v>
      </c>
      <c r="I247" s="123">
        <v>500</v>
      </c>
      <c r="J247" s="121" t="s">
        <v>412</v>
      </c>
      <c r="K247" s="124"/>
      <c r="L247" s="148">
        <v>44469</v>
      </c>
      <c r="M247" s="126"/>
      <c r="N247" s="126"/>
      <c r="O247" s="126"/>
      <c r="P247" s="126"/>
      <c r="Q247" s="126"/>
      <c r="R247" s="126"/>
      <c r="S247" s="126"/>
      <c r="T247" s="127" t="s">
        <v>413</v>
      </c>
      <c r="U247" s="124"/>
    </row>
    <row r="248" spans="1:21" ht="53.25" customHeight="1">
      <c r="A248" s="821"/>
      <c r="B248" s="822" t="s">
        <v>42</v>
      </c>
      <c r="C248" s="822" t="s">
        <v>15</v>
      </c>
      <c r="D248" s="822" t="s">
        <v>16</v>
      </c>
      <c r="E248" s="822" t="s">
        <v>17</v>
      </c>
      <c r="F248" s="820" t="s">
        <v>414</v>
      </c>
      <c r="G248" s="144" t="s">
        <v>415</v>
      </c>
      <c r="H248" s="123">
        <v>100000</v>
      </c>
      <c r="I248" s="823">
        <v>1992</v>
      </c>
      <c r="J248" s="822" t="s">
        <v>416</v>
      </c>
      <c r="K248" s="825"/>
      <c r="L248" s="824">
        <v>44887</v>
      </c>
      <c r="M248" s="808"/>
      <c r="N248" s="808"/>
      <c r="O248" s="808"/>
      <c r="P248" s="808"/>
      <c r="Q248" s="808"/>
      <c r="R248" s="809">
        <f>I248</f>
        <v>1992</v>
      </c>
      <c r="S248" s="808"/>
      <c r="T248" s="826"/>
      <c r="U248" s="124"/>
    </row>
    <row r="249" spans="1:21" ht="23.25" customHeight="1">
      <c r="A249" s="565"/>
      <c r="B249" s="565"/>
      <c r="C249" s="565"/>
      <c r="D249" s="565"/>
      <c r="E249" s="565"/>
      <c r="F249" s="565"/>
      <c r="G249" s="146" t="s">
        <v>46</v>
      </c>
      <c r="H249" s="123">
        <v>80000</v>
      </c>
      <c r="I249" s="565"/>
      <c r="J249" s="565"/>
      <c r="K249" s="565"/>
      <c r="L249" s="606"/>
      <c r="M249" s="545"/>
      <c r="N249" s="545"/>
      <c r="O249" s="545"/>
      <c r="P249" s="545"/>
      <c r="Q249" s="545"/>
      <c r="R249" s="545"/>
      <c r="S249" s="545"/>
      <c r="T249" s="547"/>
      <c r="U249" s="124"/>
    </row>
    <row r="250" spans="1:21" ht="23.25" customHeight="1">
      <c r="A250" s="565"/>
      <c r="B250" s="565"/>
      <c r="C250" s="565"/>
      <c r="D250" s="565"/>
      <c r="E250" s="565"/>
      <c r="F250" s="565"/>
      <c r="G250" s="122" t="s">
        <v>47</v>
      </c>
      <c r="H250" s="123">
        <v>20000</v>
      </c>
      <c r="I250" s="565"/>
      <c r="J250" s="565"/>
      <c r="K250" s="565"/>
      <c r="L250" s="606"/>
      <c r="M250" s="545"/>
      <c r="N250" s="545"/>
      <c r="O250" s="545"/>
      <c r="P250" s="545"/>
      <c r="Q250" s="545"/>
      <c r="R250" s="545"/>
      <c r="S250" s="545"/>
      <c r="T250" s="547"/>
      <c r="U250" s="124"/>
    </row>
    <row r="251" spans="1:21" ht="23.25" customHeight="1">
      <c r="A251" s="565"/>
      <c r="B251" s="565"/>
      <c r="C251" s="565"/>
      <c r="D251" s="565"/>
      <c r="E251" s="565"/>
      <c r="F251" s="565"/>
      <c r="G251" s="122" t="s">
        <v>48</v>
      </c>
      <c r="H251" s="123">
        <v>80792.070000000007</v>
      </c>
      <c r="I251" s="565"/>
      <c r="J251" s="565"/>
      <c r="K251" s="565"/>
      <c r="L251" s="606"/>
      <c r="M251" s="545"/>
      <c r="N251" s="545"/>
      <c r="O251" s="545"/>
      <c r="P251" s="545"/>
      <c r="Q251" s="545"/>
      <c r="R251" s="545"/>
      <c r="S251" s="545"/>
      <c r="T251" s="547"/>
      <c r="U251" s="124"/>
    </row>
    <row r="252" spans="1:21" ht="23.25" customHeight="1">
      <c r="A252" s="565"/>
      <c r="B252" s="565"/>
      <c r="C252" s="565"/>
      <c r="D252" s="565"/>
      <c r="E252" s="565"/>
      <c r="F252" s="565"/>
      <c r="G252" s="122" t="s">
        <v>49</v>
      </c>
      <c r="H252" s="123">
        <v>80792.070000000007</v>
      </c>
      <c r="I252" s="565"/>
      <c r="J252" s="565"/>
      <c r="K252" s="565"/>
      <c r="L252" s="606"/>
      <c r="M252" s="545"/>
      <c r="N252" s="545"/>
      <c r="O252" s="545"/>
      <c r="P252" s="545"/>
      <c r="Q252" s="545"/>
      <c r="R252" s="545"/>
      <c r="S252" s="545"/>
      <c r="T252" s="547"/>
      <c r="U252" s="124"/>
    </row>
    <row r="253" spans="1:21" ht="23.25" customHeight="1">
      <c r="A253" s="565"/>
      <c r="B253" s="565"/>
      <c r="C253" s="565"/>
      <c r="D253" s="565"/>
      <c r="E253" s="565"/>
      <c r="F253" s="565"/>
      <c r="G253" s="122" t="s">
        <v>50</v>
      </c>
      <c r="H253" s="123">
        <v>80792.070000000007</v>
      </c>
      <c r="I253" s="565"/>
      <c r="J253" s="565"/>
      <c r="K253" s="565"/>
      <c r="L253" s="606"/>
      <c r="M253" s="545"/>
      <c r="N253" s="545"/>
      <c r="O253" s="545"/>
      <c r="P253" s="545"/>
      <c r="Q253" s="545"/>
      <c r="R253" s="545"/>
      <c r="S253" s="545"/>
      <c r="T253" s="547"/>
      <c r="U253" s="124"/>
    </row>
    <row r="254" spans="1:21" ht="23.25" customHeight="1">
      <c r="A254" s="565"/>
      <c r="B254" s="565"/>
      <c r="C254" s="565"/>
      <c r="D254" s="565"/>
      <c r="E254" s="565"/>
      <c r="F254" s="565"/>
      <c r="G254" s="122" t="s">
        <v>51</v>
      </c>
      <c r="H254" s="123">
        <v>80792.070000000007</v>
      </c>
      <c r="I254" s="565"/>
      <c r="J254" s="565"/>
      <c r="K254" s="565"/>
      <c r="L254" s="606"/>
      <c r="M254" s="545"/>
      <c r="N254" s="545"/>
      <c r="O254" s="545"/>
      <c r="P254" s="545"/>
      <c r="Q254" s="545"/>
      <c r="R254" s="545"/>
      <c r="S254" s="545"/>
      <c r="T254" s="547"/>
      <c r="U254" s="124"/>
    </row>
    <row r="255" spans="1:21" ht="23.25" customHeight="1">
      <c r="A255" s="565"/>
      <c r="B255" s="565"/>
      <c r="C255" s="565"/>
      <c r="D255" s="565"/>
      <c r="E255" s="565"/>
      <c r="F255" s="565"/>
      <c r="G255" s="122" t="s">
        <v>52</v>
      </c>
      <c r="H255" s="123">
        <v>20000</v>
      </c>
      <c r="I255" s="565"/>
      <c r="J255" s="565"/>
      <c r="K255" s="565"/>
      <c r="L255" s="606"/>
      <c r="M255" s="545"/>
      <c r="N255" s="545"/>
      <c r="O255" s="545"/>
      <c r="P255" s="545"/>
      <c r="Q255" s="545"/>
      <c r="R255" s="545"/>
      <c r="S255" s="545"/>
      <c r="T255" s="547"/>
      <c r="U255" s="124"/>
    </row>
    <row r="256" spans="1:21" ht="23.25" customHeight="1">
      <c r="A256" s="565"/>
      <c r="B256" s="565"/>
      <c r="C256" s="565"/>
      <c r="D256" s="565"/>
      <c r="E256" s="565"/>
      <c r="F256" s="565"/>
      <c r="G256" s="122" t="s">
        <v>55</v>
      </c>
      <c r="H256" s="123">
        <v>100000</v>
      </c>
      <c r="I256" s="565"/>
      <c r="J256" s="565"/>
      <c r="K256" s="565"/>
      <c r="L256" s="606"/>
      <c r="M256" s="545"/>
      <c r="N256" s="545"/>
      <c r="O256" s="545"/>
      <c r="P256" s="545"/>
      <c r="Q256" s="545"/>
      <c r="R256" s="545"/>
      <c r="S256" s="545"/>
      <c r="T256" s="547"/>
      <c r="U256" s="124"/>
    </row>
    <row r="257" spans="1:21" ht="68.25" customHeight="1">
      <c r="A257" s="821"/>
      <c r="B257" s="822" t="s">
        <v>91</v>
      </c>
      <c r="C257" s="822" t="s">
        <v>15</v>
      </c>
      <c r="D257" s="822" t="s">
        <v>75</v>
      </c>
      <c r="E257" s="822" t="s">
        <v>76</v>
      </c>
      <c r="F257" s="820" t="s">
        <v>417</v>
      </c>
      <c r="G257" s="122" t="s">
        <v>418</v>
      </c>
      <c r="H257" s="123">
        <v>50000</v>
      </c>
      <c r="I257" s="823">
        <v>393</v>
      </c>
      <c r="J257" s="822" t="s">
        <v>419</v>
      </c>
      <c r="K257" s="825"/>
      <c r="L257" s="824">
        <v>44752</v>
      </c>
      <c r="M257" s="808"/>
      <c r="N257" s="808"/>
      <c r="O257" s="808"/>
      <c r="P257" s="808"/>
      <c r="Q257" s="808"/>
      <c r="R257" s="808"/>
      <c r="S257" s="808"/>
      <c r="T257" s="810" t="s">
        <v>420</v>
      </c>
      <c r="U257" s="124"/>
    </row>
    <row r="258" spans="1:21" ht="23.25" customHeight="1">
      <c r="A258" s="565"/>
      <c r="B258" s="565"/>
      <c r="C258" s="565"/>
      <c r="D258" s="565"/>
      <c r="E258" s="565"/>
      <c r="F258" s="565"/>
      <c r="G258" s="122" t="s">
        <v>421</v>
      </c>
      <c r="H258" s="123">
        <v>100000</v>
      </c>
      <c r="I258" s="565"/>
      <c r="J258" s="565"/>
      <c r="K258" s="565"/>
      <c r="L258" s="606"/>
      <c r="M258" s="545"/>
      <c r="N258" s="545"/>
      <c r="O258" s="545"/>
      <c r="P258" s="545"/>
      <c r="Q258" s="545"/>
      <c r="R258" s="545"/>
      <c r="S258" s="545"/>
      <c r="T258" s="547"/>
      <c r="U258" s="124"/>
    </row>
    <row r="259" spans="1:21" ht="23.25" customHeight="1">
      <c r="A259" s="565"/>
      <c r="B259" s="565"/>
      <c r="C259" s="565"/>
      <c r="D259" s="565"/>
      <c r="E259" s="565"/>
      <c r="F259" s="565"/>
      <c r="G259" s="122" t="s">
        <v>234</v>
      </c>
      <c r="H259" s="123">
        <v>300000</v>
      </c>
      <c r="I259" s="565"/>
      <c r="J259" s="565"/>
      <c r="K259" s="565"/>
      <c r="L259" s="606"/>
      <c r="M259" s="545"/>
      <c r="N259" s="545"/>
      <c r="O259" s="545"/>
      <c r="P259" s="545"/>
      <c r="Q259" s="545"/>
      <c r="R259" s="545"/>
      <c r="S259" s="545"/>
      <c r="T259" s="547"/>
      <c r="U259" s="124"/>
    </row>
    <row r="260" spans="1:21" ht="38.25" customHeight="1">
      <c r="A260" s="565"/>
      <c r="B260" s="565"/>
      <c r="C260" s="565"/>
      <c r="D260" s="565"/>
      <c r="E260" s="565"/>
      <c r="F260" s="565"/>
      <c r="G260" s="122" t="s">
        <v>422</v>
      </c>
      <c r="H260" s="123">
        <v>3000000</v>
      </c>
      <c r="I260" s="565"/>
      <c r="J260" s="565"/>
      <c r="K260" s="565"/>
      <c r="L260" s="606"/>
      <c r="M260" s="545"/>
      <c r="N260" s="545"/>
      <c r="O260" s="545"/>
      <c r="P260" s="545"/>
      <c r="Q260" s="545"/>
      <c r="R260" s="545"/>
      <c r="S260" s="545"/>
      <c r="T260" s="547"/>
      <c r="U260" s="124"/>
    </row>
    <row r="261" spans="1:21" ht="23.25" customHeight="1">
      <c r="A261" s="152"/>
      <c r="B261" s="153" t="s">
        <v>14</v>
      </c>
      <c r="C261" s="153" t="s">
        <v>324</v>
      </c>
      <c r="D261" s="153" t="s">
        <v>423</v>
      </c>
      <c r="E261" s="153" t="s">
        <v>424</v>
      </c>
      <c r="F261" s="144" t="s">
        <v>425</v>
      </c>
      <c r="G261" s="144" t="s">
        <v>426</v>
      </c>
      <c r="H261" s="144" t="s">
        <v>41</v>
      </c>
      <c r="I261" s="154">
        <v>51075</v>
      </c>
      <c r="J261" s="153" t="s">
        <v>427</v>
      </c>
      <c r="K261" s="155"/>
      <c r="L261" s="156">
        <v>48072</v>
      </c>
      <c r="M261" s="157"/>
      <c r="N261" s="157"/>
      <c r="O261" s="157"/>
      <c r="P261" s="157"/>
      <c r="Q261" s="157"/>
      <c r="R261" s="157"/>
      <c r="S261" s="157"/>
      <c r="T261" s="158" t="s">
        <v>428</v>
      </c>
      <c r="U261" s="155"/>
    </row>
    <row r="262" spans="1:21" ht="53.25" customHeight="1">
      <c r="A262" s="159"/>
      <c r="B262" s="160" t="s">
        <v>42</v>
      </c>
      <c r="C262" s="160" t="s">
        <v>15</v>
      </c>
      <c r="D262" s="160" t="s">
        <v>66</v>
      </c>
      <c r="E262" s="161"/>
      <c r="F262" s="146" t="s">
        <v>429</v>
      </c>
      <c r="G262" s="146" t="s">
        <v>430</v>
      </c>
      <c r="H262" s="162">
        <v>10000000</v>
      </c>
      <c r="I262" s="162">
        <v>784</v>
      </c>
      <c r="J262" s="160" t="s">
        <v>431</v>
      </c>
      <c r="K262" s="163"/>
      <c r="L262" s="164">
        <v>44922</v>
      </c>
      <c r="M262" s="165"/>
      <c r="N262" s="165"/>
      <c r="O262" s="165"/>
      <c r="P262" s="165"/>
      <c r="Q262" s="165"/>
      <c r="R262" s="165"/>
      <c r="S262" s="165">
        <f>I262</f>
        <v>784</v>
      </c>
      <c r="T262" s="166"/>
      <c r="U262" s="163"/>
    </row>
    <row r="263" spans="1:21" ht="38.25" customHeight="1">
      <c r="A263" s="821"/>
      <c r="B263" s="822" t="s">
        <v>42</v>
      </c>
      <c r="C263" s="822" t="s">
        <v>15</v>
      </c>
      <c r="D263" s="822" t="s">
        <v>16</v>
      </c>
      <c r="E263" s="822" t="s">
        <v>17</v>
      </c>
      <c r="F263" s="820" t="s">
        <v>432</v>
      </c>
      <c r="G263" s="122" t="s">
        <v>433</v>
      </c>
      <c r="H263" s="123">
        <v>10000</v>
      </c>
      <c r="I263" s="823">
        <v>707.46</v>
      </c>
      <c r="J263" s="822" t="s">
        <v>431</v>
      </c>
      <c r="K263" s="825"/>
      <c r="L263" s="824">
        <v>44922</v>
      </c>
      <c r="M263" s="808"/>
      <c r="N263" s="808"/>
      <c r="O263" s="808"/>
      <c r="P263" s="808"/>
      <c r="Q263" s="808"/>
      <c r="R263" s="808"/>
      <c r="S263" s="809">
        <f>I263</f>
        <v>707.46</v>
      </c>
      <c r="T263" s="826"/>
      <c r="U263" s="124"/>
    </row>
    <row r="264" spans="1:21" ht="23.25" customHeight="1">
      <c r="A264" s="565"/>
      <c r="B264" s="565"/>
      <c r="C264" s="565"/>
      <c r="D264" s="565"/>
      <c r="E264" s="565"/>
      <c r="F264" s="565"/>
      <c r="G264" s="122" t="s">
        <v>55</v>
      </c>
      <c r="H264" s="123">
        <v>50000</v>
      </c>
      <c r="I264" s="565"/>
      <c r="J264" s="565"/>
      <c r="K264" s="565"/>
      <c r="L264" s="606"/>
      <c r="M264" s="545"/>
      <c r="N264" s="545"/>
      <c r="O264" s="545"/>
      <c r="P264" s="545"/>
      <c r="Q264" s="545"/>
      <c r="R264" s="545"/>
      <c r="S264" s="545"/>
      <c r="T264" s="547"/>
      <c r="U264" s="124"/>
    </row>
    <row r="265" spans="1:21" ht="128.25" customHeight="1">
      <c r="A265" s="145"/>
      <c r="B265" s="121" t="s">
        <v>42</v>
      </c>
      <c r="C265" s="121" t="s">
        <v>15</v>
      </c>
      <c r="D265" s="121" t="s">
        <v>16</v>
      </c>
      <c r="E265" s="121" t="s">
        <v>17</v>
      </c>
      <c r="F265" s="122" t="s">
        <v>434</v>
      </c>
      <c r="G265" s="122" t="s">
        <v>435</v>
      </c>
      <c r="H265" s="167" t="s">
        <v>436</v>
      </c>
      <c r="I265" s="123">
        <v>240.41</v>
      </c>
      <c r="J265" s="121" t="s">
        <v>437</v>
      </c>
      <c r="K265" s="124"/>
      <c r="L265" s="148">
        <v>44916</v>
      </c>
      <c r="M265" s="126"/>
      <c r="N265" s="126"/>
      <c r="O265" s="126"/>
      <c r="P265" s="126"/>
      <c r="Q265" s="126"/>
      <c r="R265" s="126"/>
      <c r="S265" s="126">
        <f>I265</f>
        <v>240.41</v>
      </c>
      <c r="T265" s="151"/>
      <c r="U265" s="124"/>
    </row>
    <row r="266" spans="1:21" ht="68.25" customHeight="1">
      <c r="A266" s="145"/>
      <c r="B266" s="121" t="s">
        <v>438</v>
      </c>
      <c r="C266" s="121" t="s">
        <v>15</v>
      </c>
      <c r="D266" s="121" t="s">
        <v>16</v>
      </c>
      <c r="E266" s="121" t="s">
        <v>17</v>
      </c>
      <c r="F266" s="122" t="s">
        <v>439</v>
      </c>
      <c r="G266" s="122" t="s">
        <v>440</v>
      </c>
      <c r="H266" s="123">
        <v>500000</v>
      </c>
      <c r="I266" s="123">
        <v>787</v>
      </c>
      <c r="J266" s="121" t="s">
        <v>441</v>
      </c>
      <c r="K266" s="124"/>
      <c r="L266" s="148">
        <v>44967</v>
      </c>
      <c r="M266" s="126"/>
      <c r="N266" s="126"/>
      <c r="O266" s="126"/>
      <c r="P266" s="126"/>
      <c r="Q266" s="126"/>
      <c r="R266" s="126"/>
      <c r="S266" s="126"/>
      <c r="T266" s="151"/>
      <c r="U266" s="124"/>
    </row>
    <row r="267" spans="1:21" ht="83.25" customHeight="1">
      <c r="A267" s="145"/>
      <c r="B267" s="121" t="s">
        <v>438</v>
      </c>
      <c r="C267" s="121" t="s">
        <v>15</v>
      </c>
      <c r="D267" s="121" t="s">
        <v>16</v>
      </c>
      <c r="E267" s="121" t="s">
        <v>17</v>
      </c>
      <c r="F267" s="122" t="s">
        <v>442</v>
      </c>
      <c r="G267" s="122" t="s">
        <v>443</v>
      </c>
      <c r="H267" s="123">
        <v>500000</v>
      </c>
      <c r="I267" s="123">
        <v>787</v>
      </c>
      <c r="J267" s="121" t="s">
        <v>441</v>
      </c>
      <c r="K267" s="124"/>
      <c r="L267" s="148">
        <v>44967</v>
      </c>
      <c r="M267" s="126"/>
      <c r="N267" s="126"/>
      <c r="O267" s="126"/>
      <c r="P267" s="126"/>
      <c r="Q267" s="126"/>
      <c r="R267" s="126"/>
      <c r="S267" s="126"/>
      <c r="T267" s="151"/>
      <c r="U267" s="124"/>
    </row>
    <row r="268" spans="1:21" ht="68.25" customHeight="1">
      <c r="A268" s="145"/>
      <c r="B268" s="121" t="s">
        <v>438</v>
      </c>
      <c r="C268" s="121" t="s">
        <v>15</v>
      </c>
      <c r="D268" s="121" t="s">
        <v>16</v>
      </c>
      <c r="E268" s="121" t="s">
        <v>17</v>
      </c>
      <c r="F268" s="122" t="s">
        <v>444</v>
      </c>
      <c r="G268" s="122" t="s">
        <v>445</v>
      </c>
      <c r="H268" s="123">
        <v>220000</v>
      </c>
      <c r="I268" s="123">
        <v>525</v>
      </c>
      <c r="J268" s="121" t="s">
        <v>446</v>
      </c>
      <c r="K268" s="124"/>
      <c r="L268" s="148">
        <v>45016</v>
      </c>
      <c r="M268" s="126"/>
      <c r="N268" s="126"/>
      <c r="O268" s="126"/>
      <c r="P268" s="126"/>
      <c r="Q268" s="126"/>
      <c r="R268" s="126"/>
      <c r="S268" s="126">
        <f>I268</f>
        <v>525</v>
      </c>
      <c r="T268" s="168"/>
      <c r="U268" s="124"/>
    </row>
    <row r="269" spans="1:21" ht="53.25" customHeight="1">
      <c r="A269" s="821"/>
      <c r="B269" s="822" t="s">
        <v>91</v>
      </c>
      <c r="C269" s="822" t="s">
        <v>15</v>
      </c>
      <c r="D269" s="822" t="s">
        <v>75</v>
      </c>
      <c r="E269" s="822" t="s">
        <v>76</v>
      </c>
      <c r="F269" s="820" t="s">
        <v>447</v>
      </c>
      <c r="G269" s="122" t="s">
        <v>448</v>
      </c>
      <c r="H269" s="123">
        <v>100000</v>
      </c>
      <c r="I269" s="823">
        <v>364</v>
      </c>
      <c r="J269" s="822" t="s">
        <v>449</v>
      </c>
      <c r="K269" s="825"/>
      <c r="L269" s="824">
        <v>44957</v>
      </c>
      <c r="M269" s="808"/>
      <c r="N269" s="808"/>
      <c r="O269" s="808"/>
      <c r="P269" s="808"/>
      <c r="Q269" s="808"/>
      <c r="R269" s="808"/>
      <c r="S269" s="808"/>
      <c r="T269" s="826"/>
      <c r="U269" s="124"/>
    </row>
    <row r="270" spans="1:21" ht="23.25" customHeight="1">
      <c r="A270" s="565"/>
      <c r="B270" s="565"/>
      <c r="C270" s="565"/>
      <c r="D270" s="565"/>
      <c r="E270" s="565"/>
      <c r="F270" s="565"/>
      <c r="G270" s="122" t="s">
        <v>421</v>
      </c>
      <c r="H270" s="123">
        <v>40000</v>
      </c>
      <c r="I270" s="565"/>
      <c r="J270" s="565"/>
      <c r="K270" s="565"/>
      <c r="L270" s="606"/>
      <c r="M270" s="545"/>
      <c r="N270" s="545"/>
      <c r="O270" s="545"/>
      <c r="P270" s="545"/>
      <c r="Q270" s="545"/>
      <c r="R270" s="545"/>
      <c r="S270" s="545"/>
      <c r="T270" s="547"/>
      <c r="U270" s="124"/>
    </row>
    <row r="271" spans="1:21" ht="23.25" customHeight="1">
      <c r="A271" s="565"/>
      <c r="B271" s="565"/>
      <c r="C271" s="565"/>
      <c r="D271" s="565"/>
      <c r="E271" s="565"/>
      <c r="F271" s="565"/>
      <c r="G271" s="122" t="s">
        <v>97</v>
      </c>
      <c r="H271" s="123">
        <v>10000</v>
      </c>
      <c r="I271" s="565"/>
      <c r="J271" s="565"/>
      <c r="K271" s="565"/>
      <c r="L271" s="606"/>
      <c r="M271" s="545"/>
      <c r="N271" s="545"/>
      <c r="O271" s="545"/>
      <c r="P271" s="545"/>
      <c r="Q271" s="545"/>
      <c r="R271" s="545"/>
      <c r="S271" s="545"/>
      <c r="T271" s="547"/>
      <c r="U271" s="124"/>
    </row>
    <row r="272" spans="1:21" ht="38.25" customHeight="1">
      <c r="A272" s="565"/>
      <c r="B272" s="565"/>
      <c r="C272" s="565"/>
      <c r="D272" s="565"/>
      <c r="E272" s="565"/>
      <c r="F272" s="565"/>
      <c r="G272" s="122" t="s">
        <v>98</v>
      </c>
      <c r="H272" s="122" t="s">
        <v>99</v>
      </c>
      <c r="I272" s="565"/>
      <c r="J272" s="565"/>
      <c r="K272" s="565"/>
      <c r="L272" s="606"/>
      <c r="M272" s="545"/>
      <c r="N272" s="545"/>
      <c r="O272" s="545"/>
      <c r="P272" s="545"/>
      <c r="Q272" s="545"/>
      <c r="R272" s="545"/>
      <c r="S272" s="545"/>
      <c r="T272" s="547"/>
      <c r="U272" s="124"/>
    </row>
    <row r="273" spans="1:21" ht="23.25" customHeight="1">
      <c r="A273" s="565"/>
      <c r="B273" s="565"/>
      <c r="C273" s="565"/>
      <c r="D273" s="565"/>
      <c r="E273" s="565"/>
      <c r="F273" s="565"/>
      <c r="G273" s="122" t="s">
        <v>100</v>
      </c>
      <c r="H273" s="123">
        <v>1000000</v>
      </c>
      <c r="I273" s="565"/>
      <c r="J273" s="565"/>
      <c r="K273" s="565"/>
      <c r="L273" s="606"/>
      <c r="M273" s="545"/>
      <c r="N273" s="545"/>
      <c r="O273" s="545"/>
      <c r="P273" s="545"/>
      <c r="Q273" s="545"/>
      <c r="R273" s="545"/>
      <c r="S273" s="545"/>
      <c r="T273" s="547"/>
      <c r="U273" s="124"/>
    </row>
    <row r="274" spans="1:21" ht="68.25" customHeight="1">
      <c r="A274" s="821"/>
      <c r="B274" s="822" t="s">
        <v>91</v>
      </c>
      <c r="C274" s="822" t="s">
        <v>92</v>
      </c>
      <c r="D274" s="822" t="s">
        <v>75</v>
      </c>
      <c r="E274" s="822" t="s">
        <v>76</v>
      </c>
      <c r="F274" s="820" t="s">
        <v>450</v>
      </c>
      <c r="G274" s="144" t="s">
        <v>451</v>
      </c>
      <c r="H274" s="123">
        <v>190000</v>
      </c>
      <c r="I274" s="823">
        <v>600</v>
      </c>
      <c r="J274" s="822" t="s">
        <v>452</v>
      </c>
      <c r="K274" s="825"/>
      <c r="L274" s="824">
        <v>44897</v>
      </c>
      <c r="M274" s="808"/>
      <c r="N274" s="808"/>
      <c r="O274" s="808"/>
      <c r="P274" s="808"/>
      <c r="Q274" s="808"/>
      <c r="R274" s="808"/>
      <c r="S274" s="809">
        <f>I274</f>
        <v>600</v>
      </c>
      <c r="T274" s="810" t="s">
        <v>453</v>
      </c>
      <c r="U274" s="124"/>
    </row>
    <row r="275" spans="1:21" ht="23.25" customHeight="1">
      <c r="A275" s="565"/>
      <c r="B275" s="565"/>
      <c r="C275" s="565"/>
      <c r="D275" s="565"/>
      <c r="E275" s="565"/>
      <c r="F275" s="565"/>
      <c r="G275" s="146" t="s">
        <v>96</v>
      </c>
      <c r="H275" s="123">
        <v>100000</v>
      </c>
      <c r="I275" s="565"/>
      <c r="J275" s="565"/>
      <c r="K275" s="565"/>
      <c r="L275" s="606"/>
      <c r="M275" s="545"/>
      <c r="N275" s="545"/>
      <c r="O275" s="545"/>
      <c r="P275" s="545"/>
      <c r="Q275" s="545"/>
      <c r="R275" s="545"/>
      <c r="S275" s="545"/>
      <c r="T275" s="547"/>
      <c r="U275" s="124"/>
    </row>
    <row r="276" spans="1:21" ht="23.25" customHeight="1">
      <c r="A276" s="565"/>
      <c r="B276" s="565"/>
      <c r="C276" s="565"/>
      <c r="D276" s="565"/>
      <c r="E276" s="565"/>
      <c r="F276" s="565"/>
      <c r="G276" s="122" t="s">
        <v>97</v>
      </c>
      <c r="H276" s="123">
        <v>50000</v>
      </c>
      <c r="I276" s="565"/>
      <c r="J276" s="565"/>
      <c r="K276" s="565"/>
      <c r="L276" s="606"/>
      <c r="M276" s="545"/>
      <c r="N276" s="545"/>
      <c r="O276" s="545"/>
      <c r="P276" s="545"/>
      <c r="Q276" s="545"/>
      <c r="R276" s="545"/>
      <c r="S276" s="545"/>
      <c r="T276" s="547"/>
      <c r="U276" s="124"/>
    </row>
    <row r="277" spans="1:21" ht="38.25" customHeight="1">
      <c r="A277" s="565"/>
      <c r="B277" s="565"/>
      <c r="C277" s="565"/>
      <c r="D277" s="565"/>
      <c r="E277" s="565"/>
      <c r="F277" s="565"/>
      <c r="G277" s="122" t="s">
        <v>98</v>
      </c>
      <c r="H277" s="122" t="s">
        <v>99</v>
      </c>
      <c r="I277" s="565"/>
      <c r="J277" s="565"/>
      <c r="K277" s="565"/>
      <c r="L277" s="606"/>
      <c r="M277" s="545"/>
      <c r="N277" s="545"/>
      <c r="O277" s="545"/>
      <c r="P277" s="545"/>
      <c r="Q277" s="545"/>
      <c r="R277" s="545"/>
      <c r="S277" s="545"/>
      <c r="T277" s="547"/>
      <c r="U277" s="124"/>
    </row>
    <row r="278" spans="1:21" ht="23.25" customHeight="1">
      <c r="A278" s="565"/>
      <c r="B278" s="565"/>
      <c r="C278" s="565"/>
      <c r="D278" s="565"/>
      <c r="E278" s="565"/>
      <c r="F278" s="565"/>
      <c r="G278" s="122" t="s">
        <v>100</v>
      </c>
      <c r="H278" s="123">
        <v>3000000</v>
      </c>
      <c r="I278" s="565"/>
      <c r="J278" s="565"/>
      <c r="K278" s="565"/>
      <c r="L278" s="606"/>
      <c r="M278" s="545"/>
      <c r="N278" s="545"/>
      <c r="O278" s="545"/>
      <c r="P278" s="545"/>
      <c r="Q278" s="545"/>
      <c r="R278" s="545"/>
      <c r="S278" s="545"/>
      <c r="T278" s="547"/>
      <c r="U278" s="124"/>
    </row>
    <row r="279" spans="1:21" ht="23.25" customHeight="1">
      <c r="A279" s="812"/>
      <c r="B279" s="811" t="s">
        <v>91</v>
      </c>
      <c r="C279" s="811" t="s">
        <v>367</v>
      </c>
      <c r="D279" s="811" t="s">
        <v>352</v>
      </c>
      <c r="E279" s="811" t="s">
        <v>353</v>
      </c>
      <c r="F279" s="813" t="s">
        <v>454</v>
      </c>
      <c r="G279" s="169" t="s">
        <v>455</v>
      </c>
      <c r="H279" s="154">
        <v>710803</v>
      </c>
      <c r="I279" s="815">
        <v>2795</v>
      </c>
      <c r="J279" s="811" t="s">
        <v>456</v>
      </c>
      <c r="K279" s="170"/>
      <c r="L279" s="816">
        <v>44861</v>
      </c>
      <c r="M279" s="171"/>
      <c r="N279" s="171"/>
      <c r="O279" s="171"/>
      <c r="P279" s="171"/>
      <c r="Q279" s="817">
        <f>I279</f>
        <v>2795</v>
      </c>
      <c r="R279" s="171"/>
      <c r="S279" s="171"/>
      <c r="T279" s="818"/>
      <c r="U279" s="170"/>
    </row>
    <row r="280" spans="1:21" ht="23.25" customHeight="1">
      <c r="A280" s="674"/>
      <c r="B280" s="674"/>
      <c r="C280" s="674"/>
      <c r="D280" s="674"/>
      <c r="E280" s="674"/>
      <c r="F280" s="672"/>
      <c r="G280" s="172" t="s">
        <v>457</v>
      </c>
      <c r="H280" s="173">
        <v>1500000</v>
      </c>
      <c r="I280" s="672"/>
      <c r="J280" s="674"/>
      <c r="K280" s="174"/>
      <c r="L280" s="651"/>
      <c r="M280" s="175"/>
      <c r="N280" s="175"/>
      <c r="O280" s="175"/>
      <c r="P280" s="175"/>
      <c r="Q280" s="558"/>
      <c r="R280" s="175"/>
      <c r="S280" s="175"/>
      <c r="T280" s="632"/>
      <c r="U280" s="174"/>
    </row>
    <row r="281" spans="1:21" ht="23.25" customHeight="1">
      <c r="A281" s="741"/>
      <c r="B281" s="741"/>
      <c r="C281" s="741"/>
      <c r="D281" s="741"/>
      <c r="E281" s="741"/>
      <c r="F281" s="814"/>
      <c r="G281" s="176" t="s">
        <v>357</v>
      </c>
      <c r="H281" s="162">
        <v>50000</v>
      </c>
      <c r="I281" s="814"/>
      <c r="J281" s="741"/>
      <c r="K281" s="177"/>
      <c r="L281" s="652"/>
      <c r="M281" s="178"/>
      <c r="N281" s="178"/>
      <c r="O281" s="178"/>
      <c r="P281" s="178"/>
      <c r="Q281" s="559"/>
      <c r="R281" s="178"/>
      <c r="S281" s="178"/>
      <c r="T281" s="819"/>
      <c r="U281" s="177"/>
    </row>
  </sheetData>
  <mergeCells count="737">
    <mergeCell ref="F3:F8"/>
    <mergeCell ref="I3:I8"/>
    <mergeCell ref="J3:J8"/>
    <mergeCell ref="L3:L8"/>
    <mergeCell ref="B3:B8"/>
    <mergeCell ref="C3:C8"/>
    <mergeCell ref="D3:D8"/>
    <mergeCell ref="E3:E8"/>
    <mergeCell ref="M3:M8"/>
    <mergeCell ref="K3:K8"/>
    <mergeCell ref="P3:P8"/>
    <mergeCell ref="Q3:Q8"/>
    <mergeCell ref="R3:R8"/>
    <mergeCell ref="S3:S8"/>
    <mergeCell ref="T3:T8"/>
    <mergeCell ref="A3:A8"/>
    <mergeCell ref="B9:B12"/>
    <mergeCell ref="C9:C12"/>
    <mergeCell ref="D9:D12"/>
    <mergeCell ref="E9:E12"/>
    <mergeCell ref="F9:F12"/>
    <mergeCell ref="I9:I12"/>
    <mergeCell ref="J9:J12"/>
    <mergeCell ref="L9:L12"/>
    <mergeCell ref="M9:M12"/>
    <mergeCell ref="P9:P12"/>
    <mergeCell ref="Q9:Q12"/>
    <mergeCell ref="R9:R12"/>
    <mergeCell ref="S9:S12"/>
    <mergeCell ref="A9:A12"/>
    <mergeCell ref="K9:K12"/>
    <mergeCell ref="O3:O8"/>
    <mergeCell ref="N3:N8"/>
    <mergeCell ref="N9:N12"/>
    <mergeCell ref="A13:A15"/>
    <mergeCell ref="C13:C15"/>
    <mergeCell ref="D13:D15"/>
    <mergeCell ref="E13:E15"/>
    <mergeCell ref="F13:F15"/>
    <mergeCell ref="I13:I15"/>
    <mergeCell ref="J13:J15"/>
    <mergeCell ref="L13:L15"/>
    <mergeCell ref="K13:K15"/>
    <mergeCell ref="P13:P15"/>
    <mergeCell ref="Q13:Q15"/>
    <mergeCell ref="T9:T12"/>
    <mergeCell ref="R13:R15"/>
    <mergeCell ref="S13:S15"/>
    <mergeCell ref="A17:A26"/>
    <mergeCell ref="B17:B26"/>
    <mergeCell ref="C17:C26"/>
    <mergeCell ref="D17:D26"/>
    <mergeCell ref="E17:E26"/>
    <mergeCell ref="F17:F26"/>
    <mergeCell ref="I17:I26"/>
    <mergeCell ref="J17:J26"/>
    <mergeCell ref="L17:L26"/>
    <mergeCell ref="K17:K26"/>
    <mergeCell ref="M17:M26"/>
    <mergeCell ref="P17:P26"/>
    <mergeCell ref="Q17:Q26"/>
    <mergeCell ref="R17:R26"/>
    <mergeCell ref="S17:S26"/>
    <mergeCell ref="T17:T26"/>
    <mergeCell ref="T13:T15"/>
    <mergeCell ref="O9:O12"/>
    <mergeCell ref="B13:B15"/>
    <mergeCell ref="C28:C37"/>
    <mergeCell ref="D28:D37"/>
    <mergeCell ref="E28:E37"/>
    <mergeCell ref="I28:I37"/>
    <mergeCell ref="J28:J37"/>
    <mergeCell ref="L28:L37"/>
    <mergeCell ref="K28:K37"/>
    <mergeCell ref="M13:M15"/>
    <mergeCell ref="M28:M37"/>
    <mergeCell ref="P28:P37"/>
    <mergeCell ref="Q28:Q37"/>
    <mergeCell ref="R28:R37"/>
    <mergeCell ref="S28:S37"/>
    <mergeCell ref="T28:T37"/>
    <mergeCell ref="A39:A41"/>
    <mergeCell ref="B39:B41"/>
    <mergeCell ref="C39:C41"/>
    <mergeCell ref="D39:D41"/>
    <mergeCell ref="E39:E41"/>
    <mergeCell ref="F39:F41"/>
    <mergeCell ref="I39:I41"/>
    <mergeCell ref="J39:J41"/>
    <mergeCell ref="L39:L41"/>
    <mergeCell ref="K39:K41"/>
    <mergeCell ref="M39:M41"/>
    <mergeCell ref="P39:P41"/>
    <mergeCell ref="Q39:Q41"/>
    <mergeCell ref="R39:R41"/>
    <mergeCell ref="S39:S41"/>
    <mergeCell ref="T39:T41"/>
    <mergeCell ref="F28:F37"/>
    <mergeCell ref="A28:A37"/>
    <mergeCell ref="B28:B37"/>
    <mergeCell ref="B248:B256"/>
    <mergeCell ref="C248:C256"/>
    <mergeCell ref="D248:D256"/>
    <mergeCell ref="E248:E256"/>
    <mergeCell ref="F248:F256"/>
    <mergeCell ref="I248:I256"/>
    <mergeCell ref="J248:J256"/>
    <mergeCell ref="L248:L256"/>
    <mergeCell ref="K248:K256"/>
    <mergeCell ref="P248:P256"/>
    <mergeCell ref="Q248:Q256"/>
    <mergeCell ref="R248:R256"/>
    <mergeCell ref="S248:S256"/>
    <mergeCell ref="T248:T256"/>
    <mergeCell ref="B235:B239"/>
    <mergeCell ref="A235:A239"/>
    <mergeCell ref="C235:C239"/>
    <mergeCell ref="D235:D239"/>
    <mergeCell ref="E235:E239"/>
    <mergeCell ref="F235:F239"/>
    <mergeCell ref="I235:I239"/>
    <mergeCell ref="J235:J239"/>
    <mergeCell ref="L235:L239"/>
    <mergeCell ref="K235:K239"/>
    <mergeCell ref="M235:M239"/>
    <mergeCell ref="P235:P239"/>
    <mergeCell ref="Q235:Q239"/>
    <mergeCell ref="R235:R239"/>
    <mergeCell ref="S235:S239"/>
    <mergeCell ref="B240:B244"/>
    <mergeCell ref="A240:A244"/>
    <mergeCell ref="C240:C244"/>
    <mergeCell ref="A248:A256"/>
    <mergeCell ref="R240:R244"/>
    <mergeCell ref="S240:S244"/>
    <mergeCell ref="A56:A63"/>
    <mergeCell ref="B56:B63"/>
    <mergeCell ref="C56:C63"/>
    <mergeCell ref="D56:D63"/>
    <mergeCell ref="E56:E63"/>
    <mergeCell ref="F56:F63"/>
    <mergeCell ref="I56:I63"/>
    <mergeCell ref="J56:J63"/>
    <mergeCell ref="L56:L63"/>
    <mergeCell ref="K56:K63"/>
    <mergeCell ref="M56:M63"/>
    <mergeCell ref="P56:P63"/>
    <mergeCell ref="Q56:Q63"/>
    <mergeCell ref="R56:R63"/>
    <mergeCell ref="S56:S63"/>
    <mergeCell ref="F67:F68"/>
    <mergeCell ref="E67:E68"/>
    <mergeCell ref="D67:D68"/>
    <mergeCell ref="C67:C68"/>
    <mergeCell ref="B67:B68"/>
    <mergeCell ref="A67:A68"/>
    <mergeCell ref="D240:D244"/>
    <mergeCell ref="T67:T68"/>
    <mergeCell ref="K67:K68"/>
    <mergeCell ref="T56:T63"/>
    <mergeCell ref="F52:F55"/>
    <mergeCell ref="E52:E55"/>
    <mergeCell ref="D52:D55"/>
    <mergeCell ref="C52:C55"/>
    <mergeCell ref="B52:B55"/>
    <mergeCell ref="A52:A55"/>
    <mergeCell ref="I52:I55"/>
    <mergeCell ref="J52:J55"/>
    <mergeCell ref="L52:L55"/>
    <mergeCell ref="K52:K55"/>
    <mergeCell ref="M52:M55"/>
    <mergeCell ref="P52:P55"/>
    <mergeCell ref="Q52:Q55"/>
    <mergeCell ref="R52:R55"/>
    <mergeCell ref="S52:S55"/>
    <mergeCell ref="T52:T55"/>
    <mergeCell ref="J69:J70"/>
    <mergeCell ref="L69:L70"/>
    <mergeCell ref="K69:K70"/>
    <mergeCell ref="I67:I68"/>
    <mergeCell ref="J67:J68"/>
    <mergeCell ref="L67:L68"/>
    <mergeCell ref="M67:M68"/>
    <mergeCell ref="P67:P68"/>
    <mergeCell ref="Q67:Q68"/>
    <mergeCell ref="T69:T70"/>
    <mergeCell ref="A72:A76"/>
    <mergeCell ref="B72:B76"/>
    <mergeCell ref="C72:C76"/>
    <mergeCell ref="D72:D76"/>
    <mergeCell ref="E72:E76"/>
    <mergeCell ref="F72:F76"/>
    <mergeCell ref="I72:I76"/>
    <mergeCell ref="J72:J76"/>
    <mergeCell ref="L72:L76"/>
    <mergeCell ref="K72:K76"/>
    <mergeCell ref="M72:M76"/>
    <mergeCell ref="P72:P76"/>
    <mergeCell ref="Q72:Q76"/>
    <mergeCell ref="R72:R76"/>
    <mergeCell ref="S72:S76"/>
    <mergeCell ref="T72:T76"/>
    <mergeCell ref="A69:A70"/>
    <mergeCell ref="B69:B70"/>
    <mergeCell ref="C69:C70"/>
    <mergeCell ref="D69:D70"/>
    <mergeCell ref="E69:E70"/>
    <mergeCell ref="F69:F70"/>
    <mergeCell ref="I69:I70"/>
    <mergeCell ref="K77:K81"/>
    <mergeCell ref="L77:L81"/>
    <mergeCell ref="L82:L86"/>
    <mergeCell ref="K82:K86"/>
    <mergeCell ref="I87:I91"/>
    <mergeCell ref="J87:J91"/>
    <mergeCell ref="F77:F81"/>
    <mergeCell ref="F82:F86"/>
    <mergeCell ref="E77:E81"/>
    <mergeCell ref="E82:E86"/>
    <mergeCell ref="A87:A91"/>
    <mergeCell ref="A92:A96"/>
    <mergeCell ref="B92:B96"/>
    <mergeCell ref="C92:C96"/>
    <mergeCell ref="D92:D96"/>
    <mergeCell ref="E92:E96"/>
    <mergeCell ref="F92:F96"/>
    <mergeCell ref="I77:I81"/>
    <mergeCell ref="J77:J81"/>
    <mergeCell ref="I82:I86"/>
    <mergeCell ref="J82:J86"/>
    <mergeCell ref="D77:D81"/>
    <mergeCell ref="C77:C81"/>
    <mergeCell ref="A77:A81"/>
    <mergeCell ref="B77:B81"/>
    <mergeCell ref="A82:A86"/>
    <mergeCell ref="B82:B86"/>
    <mergeCell ref="C82:C86"/>
    <mergeCell ref="D82:D86"/>
    <mergeCell ref="A97:A101"/>
    <mergeCell ref="C97:C101"/>
    <mergeCell ref="D97:D101"/>
    <mergeCell ref="E97:E101"/>
    <mergeCell ref="F97:F101"/>
    <mergeCell ref="I97:I101"/>
    <mergeCell ref="J97:J101"/>
    <mergeCell ref="L97:L101"/>
    <mergeCell ref="K97:K101"/>
    <mergeCell ref="L102:L113"/>
    <mergeCell ref="K102:K113"/>
    <mergeCell ref="I92:I96"/>
    <mergeCell ref="J92:J96"/>
    <mergeCell ref="L92:L96"/>
    <mergeCell ref="L87:L91"/>
    <mergeCell ref="K87:K91"/>
    <mergeCell ref="K92:K96"/>
    <mergeCell ref="B97:B101"/>
    <mergeCell ref="F87:F91"/>
    <mergeCell ref="E87:E91"/>
    <mergeCell ref="D87:D91"/>
    <mergeCell ref="C87:C91"/>
    <mergeCell ref="B87:B91"/>
    <mergeCell ref="A130:A134"/>
    <mergeCell ref="B135:B139"/>
    <mergeCell ref="C135:C139"/>
    <mergeCell ref="P135:P139"/>
    <mergeCell ref="M102:M113"/>
    <mergeCell ref="B115:B119"/>
    <mergeCell ref="A115:A119"/>
    <mergeCell ref="C115:C119"/>
    <mergeCell ref="D115:D119"/>
    <mergeCell ref="E115:E119"/>
    <mergeCell ref="F115:F119"/>
    <mergeCell ref="I115:I119"/>
    <mergeCell ref="J115:J119"/>
    <mergeCell ref="L115:L119"/>
    <mergeCell ref="K115:K119"/>
    <mergeCell ref="M115:M119"/>
    <mergeCell ref="A102:A113"/>
    <mergeCell ref="B102:B113"/>
    <mergeCell ref="C102:C113"/>
    <mergeCell ref="D102:D113"/>
    <mergeCell ref="E102:E113"/>
    <mergeCell ref="F102:F113"/>
    <mergeCell ref="I102:I113"/>
    <mergeCell ref="J102:J113"/>
    <mergeCell ref="C130:C134"/>
    <mergeCell ref="B130:B134"/>
    <mergeCell ref="R130:R134"/>
    <mergeCell ref="S130:S134"/>
    <mergeCell ref="I135:I139"/>
    <mergeCell ref="J135:J139"/>
    <mergeCell ref="D135:D139"/>
    <mergeCell ref="E135:E139"/>
    <mergeCell ref="F135:F139"/>
    <mergeCell ref="L135:L139"/>
    <mergeCell ref="M135:M139"/>
    <mergeCell ref="F130:F134"/>
    <mergeCell ref="E130:E134"/>
    <mergeCell ref="D130:D134"/>
    <mergeCell ref="I130:I134"/>
    <mergeCell ref="J130:J134"/>
    <mergeCell ref="L130:L134"/>
    <mergeCell ref="Q130:Q134"/>
    <mergeCell ref="A144:A147"/>
    <mergeCell ref="B144:B147"/>
    <mergeCell ref="C144:C147"/>
    <mergeCell ref="D144:D147"/>
    <mergeCell ref="E144:E147"/>
    <mergeCell ref="F144:F147"/>
    <mergeCell ref="I144:I147"/>
    <mergeCell ref="J144:J147"/>
    <mergeCell ref="L144:L147"/>
    <mergeCell ref="L148:L149"/>
    <mergeCell ref="K144:K147"/>
    <mergeCell ref="K148:K149"/>
    <mergeCell ref="M148:M149"/>
    <mergeCell ref="P148:P149"/>
    <mergeCell ref="Q148:Q149"/>
    <mergeCell ref="R148:R149"/>
    <mergeCell ref="S148:S149"/>
    <mergeCell ref="M144:M147"/>
    <mergeCell ref="P144:P147"/>
    <mergeCell ref="Q144:Q147"/>
    <mergeCell ref="R144:R147"/>
    <mergeCell ref="S144:S147"/>
    <mergeCell ref="C183:C184"/>
    <mergeCell ref="B183:B184"/>
    <mergeCell ref="A183:A184"/>
    <mergeCell ref="Q135:Q139"/>
    <mergeCell ref="R135:R139"/>
    <mergeCell ref="P183:P184"/>
    <mergeCell ref="Q183:Q184"/>
    <mergeCell ref="R183:R184"/>
    <mergeCell ref="A155:A161"/>
    <mergeCell ref="C155:C161"/>
    <mergeCell ref="D155:D161"/>
    <mergeCell ref="E155:E161"/>
    <mergeCell ref="F155:F161"/>
    <mergeCell ref="I155:I161"/>
    <mergeCell ref="J155:J161"/>
    <mergeCell ref="L155:L161"/>
    <mergeCell ref="K155:K161"/>
    <mergeCell ref="A148:A149"/>
    <mergeCell ref="B148:B149"/>
    <mergeCell ref="C148:C149"/>
    <mergeCell ref="D148:D149"/>
    <mergeCell ref="E148:E149"/>
    <mergeCell ref="I183:I184"/>
    <mergeCell ref="J148:J149"/>
    <mergeCell ref="F183:F184"/>
    <mergeCell ref="E183:E184"/>
    <mergeCell ref="S135:S139"/>
    <mergeCell ref="T135:T139"/>
    <mergeCell ref="B169:B174"/>
    <mergeCell ref="C169:C174"/>
    <mergeCell ref="D169:D174"/>
    <mergeCell ref="E169:E174"/>
    <mergeCell ref="F169:F174"/>
    <mergeCell ref="I169:I174"/>
    <mergeCell ref="J169:J174"/>
    <mergeCell ref="L169:L174"/>
    <mergeCell ref="K169:K174"/>
    <mergeCell ref="M155:M161"/>
    <mergeCell ref="P155:P161"/>
    <mergeCell ref="Q155:Q161"/>
    <mergeCell ref="R155:R161"/>
    <mergeCell ref="S155:S161"/>
    <mergeCell ref="T155:T161"/>
    <mergeCell ref="B155:B161"/>
    <mergeCell ref="T144:T147"/>
    <mergeCell ref="F148:F149"/>
    <mergeCell ref="I148:I149"/>
    <mergeCell ref="D183:D184"/>
    <mergeCell ref="F195:F197"/>
    <mergeCell ref="E195:E197"/>
    <mergeCell ref="D195:D197"/>
    <mergeCell ref="C195:C197"/>
    <mergeCell ref="B195:B197"/>
    <mergeCell ref="A195:A197"/>
    <mergeCell ref="A191:A193"/>
    <mergeCell ref="I195:I197"/>
    <mergeCell ref="J195:J197"/>
    <mergeCell ref="D191:D193"/>
    <mergeCell ref="C191:C193"/>
    <mergeCell ref="B191:B193"/>
    <mergeCell ref="J191:J193"/>
    <mergeCell ref="I191:I193"/>
    <mergeCell ref="F191:F193"/>
    <mergeCell ref="E191:E193"/>
    <mergeCell ref="B202:B206"/>
    <mergeCell ref="A202:A206"/>
    <mergeCell ref="C202:C206"/>
    <mergeCell ref="D202:D206"/>
    <mergeCell ref="E202:E206"/>
    <mergeCell ref="F202:F206"/>
    <mergeCell ref="I202:I206"/>
    <mergeCell ref="J202:J206"/>
    <mergeCell ref="L202:L206"/>
    <mergeCell ref="K202:K206"/>
    <mergeCell ref="M216:M218"/>
    <mergeCell ref="P216:P218"/>
    <mergeCell ref="Q216:Q218"/>
    <mergeCell ref="R216:R218"/>
    <mergeCell ref="S216:S218"/>
    <mergeCell ref="T216:T218"/>
    <mergeCell ref="L195:L197"/>
    <mergeCell ref="K195:K197"/>
    <mergeCell ref="M195:M197"/>
    <mergeCell ref="M202:M206"/>
    <mergeCell ref="R208:R211"/>
    <mergeCell ref="S208:S211"/>
    <mergeCell ref="T208:T211"/>
    <mergeCell ref="N208:N211"/>
    <mergeCell ref="P202:P206"/>
    <mergeCell ref="Q202:Q206"/>
    <mergeCell ref="R202:R206"/>
    <mergeCell ref="S202:S206"/>
    <mergeCell ref="T202:T206"/>
    <mergeCell ref="A216:A218"/>
    <mergeCell ref="B216:B218"/>
    <mergeCell ref="C216:C218"/>
    <mergeCell ref="D216:D218"/>
    <mergeCell ref="E216:E218"/>
    <mergeCell ref="F216:F218"/>
    <mergeCell ref="I216:I218"/>
    <mergeCell ref="J216:J218"/>
    <mergeCell ref="L216:L218"/>
    <mergeCell ref="K216:K218"/>
    <mergeCell ref="R222:R225"/>
    <mergeCell ref="S222:S225"/>
    <mergeCell ref="T222:T225"/>
    <mergeCell ref="A220:A221"/>
    <mergeCell ref="B220:B221"/>
    <mergeCell ref="C220:C221"/>
    <mergeCell ref="D220:D221"/>
    <mergeCell ref="E220:E221"/>
    <mergeCell ref="F220:F221"/>
    <mergeCell ref="I220:I221"/>
    <mergeCell ref="J220:J221"/>
    <mergeCell ref="K222:K225"/>
    <mergeCell ref="L220:L221"/>
    <mergeCell ref="K220:K221"/>
    <mergeCell ref="M220:M221"/>
    <mergeCell ref="P220:P221"/>
    <mergeCell ref="Q220:Q221"/>
    <mergeCell ref="R220:R221"/>
    <mergeCell ref="S220:S221"/>
    <mergeCell ref="T220:T221"/>
    <mergeCell ref="B222:B225"/>
    <mergeCell ref="A222:A225"/>
    <mergeCell ref="C222:C225"/>
    <mergeCell ref="D222:D225"/>
    <mergeCell ref="E257:E260"/>
    <mergeCell ref="F257:F260"/>
    <mergeCell ref="I257:I260"/>
    <mergeCell ref="J257:J260"/>
    <mergeCell ref="L257:L260"/>
    <mergeCell ref="K257:K260"/>
    <mergeCell ref="M222:M225"/>
    <mergeCell ref="P222:P225"/>
    <mergeCell ref="Q222:Q225"/>
    <mergeCell ref="E222:E225"/>
    <mergeCell ref="F222:F225"/>
    <mergeCell ref="I222:I225"/>
    <mergeCell ref="J222:J225"/>
    <mergeCell ref="L222:L225"/>
    <mergeCell ref="Q240:Q244"/>
    <mergeCell ref="E240:E244"/>
    <mergeCell ref="F240:F244"/>
    <mergeCell ref="I240:I244"/>
    <mergeCell ref="J240:J244"/>
    <mergeCell ref="L240:L244"/>
    <mergeCell ref="K240:K244"/>
    <mergeCell ref="M240:M244"/>
    <mergeCell ref="P240:P244"/>
    <mergeCell ref="M248:M256"/>
    <mergeCell ref="M257:M260"/>
    <mergeCell ref="P257:P260"/>
    <mergeCell ref="Q257:Q260"/>
    <mergeCell ref="R257:R260"/>
    <mergeCell ref="S257:S260"/>
    <mergeCell ref="T257:T260"/>
    <mergeCell ref="T240:T244"/>
    <mergeCell ref="T235:T239"/>
    <mergeCell ref="A135:A139"/>
    <mergeCell ref="A169:A174"/>
    <mergeCell ref="O222:O225"/>
    <mergeCell ref="O220:O221"/>
    <mergeCell ref="O257:O260"/>
    <mergeCell ref="F208:F211"/>
    <mergeCell ref="E208:E211"/>
    <mergeCell ref="D208:D211"/>
    <mergeCell ref="C208:C211"/>
    <mergeCell ref="B208:B211"/>
    <mergeCell ref="A208:A211"/>
    <mergeCell ref="N222:N225"/>
    <mergeCell ref="N220:N221"/>
    <mergeCell ref="N257:N260"/>
    <mergeCell ref="B257:B260"/>
    <mergeCell ref="C257:C260"/>
    <mergeCell ref="O13:O15"/>
    <mergeCell ref="O17:O26"/>
    <mergeCell ref="O28:O37"/>
    <mergeCell ref="O39:O41"/>
    <mergeCell ref="O248:O256"/>
    <mergeCell ref="O235:O239"/>
    <mergeCell ref="O240:O244"/>
    <mergeCell ref="O56:O63"/>
    <mergeCell ref="O52:O55"/>
    <mergeCell ref="O67:O68"/>
    <mergeCell ref="O69:O70"/>
    <mergeCell ref="O72:O76"/>
    <mergeCell ref="O102:O113"/>
    <mergeCell ref="O115:O119"/>
    <mergeCell ref="O144:O147"/>
    <mergeCell ref="O148:O149"/>
    <mergeCell ref="O155:O161"/>
    <mergeCell ref="O130:O134"/>
    <mergeCell ref="O135:O139"/>
    <mergeCell ref="O183:O184"/>
    <mergeCell ref="O191:O193"/>
    <mergeCell ref="O195:O197"/>
    <mergeCell ref="O202:O206"/>
    <mergeCell ref="O216:O218"/>
    <mergeCell ref="J120:J126"/>
    <mergeCell ref="L120:L126"/>
    <mergeCell ref="K120:K126"/>
    <mergeCell ref="T148:T149"/>
    <mergeCell ref="P195:P197"/>
    <mergeCell ref="Q195:Q197"/>
    <mergeCell ref="R195:R197"/>
    <mergeCell ref="S195:S197"/>
    <mergeCell ref="T195:T197"/>
    <mergeCell ref="K191:K193"/>
    <mergeCell ref="L191:L193"/>
    <mergeCell ref="M191:M193"/>
    <mergeCell ref="P191:P193"/>
    <mergeCell ref="Q191:Q193"/>
    <mergeCell ref="M183:M184"/>
    <mergeCell ref="S183:S184"/>
    <mergeCell ref="T183:T184"/>
    <mergeCell ref="R191:R193"/>
    <mergeCell ref="S191:S193"/>
    <mergeCell ref="T191:T193"/>
    <mergeCell ref="L183:L184"/>
    <mergeCell ref="J183:J184"/>
    <mergeCell ref="M130:M134"/>
    <mergeCell ref="P130:P134"/>
    <mergeCell ref="L43:L45"/>
    <mergeCell ref="K43:K45"/>
    <mergeCell ref="B120:B126"/>
    <mergeCell ref="C120:C126"/>
    <mergeCell ref="D120:D126"/>
    <mergeCell ref="E120:E126"/>
    <mergeCell ref="F120:F126"/>
    <mergeCell ref="I120:I126"/>
    <mergeCell ref="A263:A264"/>
    <mergeCell ref="B263:B264"/>
    <mergeCell ref="C263:C264"/>
    <mergeCell ref="D263:D264"/>
    <mergeCell ref="E263:E264"/>
    <mergeCell ref="F263:F264"/>
    <mergeCell ref="I263:I264"/>
    <mergeCell ref="J263:J264"/>
    <mergeCell ref="L263:L264"/>
    <mergeCell ref="K263:K264"/>
    <mergeCell ref="I208:I211"/>
    <mergeCell ref="J208:J211"/>
    <mergeCell ref="K208:K211"/>
    <mergeCell ref="L208:L211"/>
    <mergeCell ref="D257:D260"/>
    <mergeCell ref="A257:A260"/>
    <mergeCell ref="B43:B45"/>
    <mergeCell ref="A43:A45"/>
    <mergeCell ref="C43:C45"/>
    <mergeCell ref="D43:D45"/>
    <mergeCell ref="E43:E45"/>
    <mergeCell ref="F43:F45"/>
    <mergeCell ref="H43:H45"/>
    <mergeCell ref="I43:I45"/>
    <mergeCell ref="J43:J45"/>
    <mergeCell ref="R269:R273"/>
    <mergeCell ref="S269:S273"/>
    <mergeCell ref="T269:T273"/>
    <mergeCell ref="O269:O273"/>
    <mergeCell ref="A120:A126"/>
    <mergeCell ref="A269:A273"/>
    <mergeCell ref="B269:B273"/>
    <mergeCell ref="C269:C273"/>
    <mergeCell ref="D269:D273"/>
    <mergeCell ref="E269:E273"/>
    <mergeCell ref="F269:F273"/>
    <mergeCell ref="I269:I273"/>
    <mergeCell ref="J269:J273"/>
    <mergeCell ref="M263:M264"/>
    <mergeCell ref="P263:P264"/>
    <mergeCell ref="Q263:Q264"/>
    <mergeCell ref="R263:R264"/>
    <mergeCell ref="S263:S264"/>
    <mergeCell ref="T263:T264"/>
    <mergeCell ref="O263:O264"/>
    <mergeCell ref="M208:M211"/>
    <mergeCell ref="O208:O211"/>
    <mergeCell ref="P208:P211"/>
    <mergeCell ref="Q208:Q211"/>
    <mergeCell ref="K274:K278"/>
    <mergeCell ref="L269:L273"/>
    <mergeCell ref="K269:K273"/>
    <mergeCell ref="M269:M273"/>
    <mergeCell ref="P269:P273"/>
    <mergeCell ref="Q269:Q273"/>
    <mergeCell ref="M274:M278"/>
    <mergeCell ref="P274:P278"/>
    <mergeCell ref="Q274:Q278"/>
    <mergeCell ref="R274:R278"/>
    <mergeCell ref="S274:S278"/>
    <mergeCell ref="T274:T278"/>
    <mergeCell ref="O274:O278"/>
    <mergeCell ref="B279:B281"/>
    <mergeCell ref="A279:A281"/>
    <mergeCell ref="C279:C281"/>
    <mergeCell ref="D279:D281"/>
    <mergeCell ref="E279:E281"/>
    <mergeCell ref="F279:F281"/>
    <mergeCell ref="I279:I281"/>
    <mergeCell ref="J279:J281"/>
    <mergeCell ref="L279:L281"/>
    <mergeCell ref="Q279:Q281"/>
    <mergeCell ref="T279:T281"/>
    <mergeCell ref="F274:F278"/>
    <mergeCell ref="A274:A278"/>
    <mergeCell ref="B274:B278"/>
    <mergeCell ref="C274:C278"/>
    <mergeCell ref="D274:D278"/>
    <mergeCell ref="E274:E278"/>
    <mergeCell ref="I274:I278"/>
    <mergeCell ref="J274:J278"/>
    <mergeCell ref="L274:L278"/>
    <mergeCell ref="M43:M45"/>
    <mergeCell ref="O43:O45"/>
    <mergeCell ref="P43:P45"/>
    <mergeCell ref="Q43:Q45"/>
    <mergeCell ref="R43:R45"/>
    <mergeCell ref="S43:S45"/>
    <mergeCell ref="M77:M81"/>
    <mergeCell ref="O77:O81"/>
    <mergeCell ref="P77:P81"/>
    <mergeCell ref="Q77:Q81"/>
    <mergeCell ref="R77:R81"/>
    <mergeCell ref="S77:S81"/>
    <mergeCell ref="M69:M70"/>
    <mergeCell ref="P69:P70"/>
    <mergeCell ref="Q69:Q70"/>
    <mergeCell ref="R69:R70"/>
    <mergeCell ref="S69:S70"/>
    <mergeCell ref="R67:R68"/>
    <mergeCell ref="S67:S68"/>
    <mergeCell ref="T77:T81"/>
    <mergeCell ref="M82:M86"/>
    <mergeCell ref="O82:O86"/>
    <mergeCell ref="P82:P86"/>
    <mergeCell ref="Q82:Q86"/>
    <mergeCell ref="R82:R86"/>
    <mergeCell ref="S82:S86"/>
    <mergeCell ref="M87:M91"/>
    <mergeCell ref="O87:O91"/>
    <mergeCell ref="P87:P91"/>
    <mergeCell ref="Q87:Q91"/>
    <mergeCell ref="R87:R91"/>
    <mergeCell ref="S87:S91"/>
    <mergeCell ref="T82:T86"/>
    <mergeCell ref="T87:T91"/>
    <mergeCell ref="M92:M96"/>
    <mergeCell ref="O92:O96"/>
    <mergeCell ref="P92:P96"/>
    <mergeCell ref="Q92:Q96"/>
    <mergeCell ref="R92:R96"/>
    <mergeCell ref="S92:S96"/>
    <mergeCell ref="T92:T96"/>
    <mergeCell ref="T97:T101"/>
    <mergeCell ref="Q97:Q101"/>
    <mergeCell ref="P97:P101"/>
    <mergeCell ref="O97:O101"/>
    <mergeCell ref="M97:M101"/>
    <mergeCell ref="R97:R101"/>
    <mergeCell ref="S97:S101"/>
    <mergeCell ref="P102:P113"/>
    <mergeCell ref="Q102:Q113"/>
    <mergeCell ref="R102:R113"/>
    <mergeCell ref="S102:S113"/>
    <mergeCell ref="T102:T113"/>
    <mergeCell ref="M120:M126"/>
    <mergeCell ref="O120:O126"/>
    <mergeCell ref="P120:P126"/>
    <mergeCell ref="Q120:Q126"/>
    <mergeCell ref="R120:R126"/>
    <mergeCell ref="S120:S126"/>
    <mergeCell ref="T120:T126"/>
    <mergeCell ref="T115:T119"/>
    <mergeCell ref="P115:P119"/>
    <mergeCell ref="Q115:Q119"/>
    <mergeCell ref="R115:R119"/>
    <mergeCell ref="S115:S119"/>
    <mergeCell ref="N13:N15"/>
    <mergeCell ref="N17:N26"/>
    <mergeCell ref="N28:N37"/>
    <mergeCell ref="N39:N41"/>
    <mergeCell ref="N248:N256"/>
    <mergeCell ref="N235:N239"/>
    <mergeCell ref="N240:N244"/>
    <mergeCell ref="N56:N63"/>
    <mergeCell ref="N52:N55"/>
    <mergeCell ref="N67:N68"/>
    <mergeCell ref="N69:N70"/>
    <mergeCell ref="N72:N76"/>
    <mergeCell ref="N102:N113"/>
    <mergeCell ref="N115:N119"/>
    <mergeCell ref="N144:N147"/>
    <mergeCell ref="N148:N149"/>
    <mergeCell ref="N155:N161"/>
    <mergeCell ref="N130:N134"/>
    <mergeCell ref="N135:N139"/>
    <mergeCell ref="N183:N184"/>
    <mergeCell ref="N191:N193"/>
    <mergeCell ref="N195:N197"/>
    <mergeCell ref="N202:N206"/>
    <mergeCell ref="N216:N218"/>
    <mergeCell ref="N263:N264"/>
    <mergeCell ref="N269:N273"/>
    <mergeCell ref="N274:N278"/>
    <mergeCell ref="N43:N45"/>
    <mergeCell ref="N77:N81"/>
    <mergeCell ref="N82:N86"/>
    <mergeCell ref="N87:N91"/>
    <mergeCell ref="N92:N96"/>
    <mergeCell ref="N97:N101"/>
    <mergeCell ref="N120:N126"/>
  </mergeCells>
  <conditionalFormatting sqref="F3:I3 G4:H8 F9:I9 G10:H12 F13:I13 G14:H15 F16:I17 G18:H26 F27:I28 G29:H37 F38:I39 G40:H41 F42:I43 G44:G45 F46:I52 G53:H55 F56:I56 G57:H63 F64:I67 G68:H68 F69:I69 G70:H70 F71:I72 G73:H76 F77:I77 G78:H81 F82:I82 G83:H86 F87:I87 G88:H91 F92:I92 G93:H96 F97:I97 G98:H101 F102:I102 G103:H113 F114:I115 G116:H119 F120:I120 G121:H126 F127:I130 G131:H134 F135:I135 G136:H139 F140:I144 G145:H147 F148:I148 G149:H149 F150:I155 G156:H161 F162:I169 G170:H174 F175:I183 G184:H184 F185:I191 G192:H193 F194:I195 G196:H197 F198:I202 G203:H206 F207:I208 G209:H211 F212:I216 G217:H218 F219:I220 G221:H221 F222:I222 G223:H225 F226:I235 G236:H239 F240:I240 G241:H244 F245:I248 G249:H256 F257:I257 G258:H260 F261:I263 G264:H264 F265:I269 G270:H273 F274:I274 G275:H278 F279:I279 G280:H281">
    <cfRule type="containsBlanks" dxfId="1" priority="1" stopIfTrue="1">
      <formula>ISBLANK(F3)</formula>
    </cfRule>
  </conditionalFormatting>
  <pageMargins left="0.5" right="0.5" top="0.75" bottom="0.75" header="0.27777800000000002" footer="0.27777800000000002"/>
  <pageSetup orientation="portrait"/>
  <headerFooter>
    <oddHeader>&amp;L&amp;"Avenir Next Regular,Regular"&amp;10&amp;K000000Scadenzario_polizze&amp;R&amp;"Avenir Next Regular,Regular"&amp;10&amp;K000000Aggiornato al: 17/10/2022</oddHeader>
    <oddFooter>&amp;C&amp;"Helvetica,Regular"&amp;12&amp;K000000&amp;P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U133"/>
  <sheetViews>
    <sheetView showGridLines="0" workbookViewId="0">
      <pane ySplit="2" topLeftCell="A3" activePane="bottomLeft" state="frozen"/>
      <selection pane="bottomLeft"/>
    </sheetView>
  </sheetViews>
  <sheetFormatPr defaultColWidth="16.28515625" defaultRowHeight="18" customHeight="1"/>
  <cols>
    <col min="1" max="1" width="5.140625" style="1" customWidth="1"/>
    <col min="2" max="2" width="28.85546875" style="1" customWidth="1"/>
    <col min="3" max="3" width="27" style="1" customWidth="1"/>
    <col min="4" max="5" width="22" style="1" customWidth="1"/>
    <col min="6" max="6" width="35.7109375" style="1" customWidth="1"/>
    <col min="7" max="8" width="45.85546875" style="1" customWidth="1"/>
    <col min="9" max="9" width="26.28515625" style="1" customWidth="1"/>
    <col min="10" max="10" width="28.85546875" style="1" customWidth="1"/>
    <col min="11" max="11" width="1.28515625" style="1" customWidth="1"/>
    <col min="12" max="12" width="26.85546875" style="1" customWidth="1"/>
    <col min="13" max="15" width="18.7109375" style="1" customWidth="1"/>
    <col min="16" max="16" width="17.85546875" style="1" customWidth="1"/>
    <col min="17" max="17" width="17.28515625" style="1" customWidth="1"/>
    <col min="18" max="18" width="19" style="1" customWidth="1"/>
    <col min="19" max="19" width="18.85546875" style="1" customWidth="1"/>
    <col min="20" max="20" width="70.140625" style="1" customWidth="1"/>
    <col min="21" max="21" width="1.28515625" style="1" customWidth="1"/>
    <col min="22" max="22" width="16.28515625" style="1" customWidth="1"/>
    <col min="23" max="16384" width="16.28515625" style="1"/>
  </cols>
  <sheetData>
    <row r="1" spans="1:21" ht="32.1" customHeight="1">
      <c r="A1" s="2" t="s">
        <v>0</v>
      </c>
      <c r="B1" s="3" t="s">
        <v>1</v>
      </c>
      <c r="C1" s="3" t="s">
        <v>2</v>
      </c>
      <c r="D1" s="3" t="s">
        <v>3</v>
      </c>
      <c r="E1" s="3" t="s">
        <v>4</v>
      </c>
      <c r="F1" s="3" t="s">
        <v>5</v>
      </c>
      <c r="G1" s="3" t="s">
        <v>6</v>
      </c>
      <c r="H1" s="3" t="s">
        <v>7</v>
      </c>
      <c r="I1" s="3" t="s">
        <v>8</v>
      </c>
      <c r="J1" s="3" t="s">
        <v>9</v>
      </c>
      <c r="K1" s="4"/>
      <c r="L1" s="5" t="s">
        <v>10</v>
      </c>
      <c r="M1" s="6" t="s">
        <v>11</v>
      </c>
      <c r="N1" s="6" t="s">
        <v>12</v>
      </c>
      <c r="O1" s="7">
        <v>45017</v>
      </c>
      <c r="P1" s="7">
        <v>45047</v>
      </c>
      <c r="Q1" s="7">
        <v>45078</v>
      </c>
      <c r="R1" s="7">
        <v>45108</v>
      </c>
      <c r="S1" s="7">
        <v>45139</v>
      </c>
      <c r="T1" s="6" t="s">
        <v>13</v>
      </c>
      <c r="U1" s="4"/>
    </row>
    <row r="2" spans="1:21" ht="19.7" customHeight="1">
      <c r="A2" s="79"/>
      <c r="B2" s="179"/>
      <c r="C2" s="179"/>
      <c r="D2" s="179"/>
      <c r="E2" s="179"/>
      <c r="F2" s="180"/>
      <c r="G2" s="179"/>
      <c r="H2" s="181"/>
      <c r="I2" s="179"/>
      <c r="J2" s="179"/>
      <c r="K2" s="182"/>
      <c r="L2" s="182"/>
      <c r="M2" s="183"/>
      <c r="N2" s="183"/>
      <c r="O2" s="183"/>
      <c r="P2" s="183"/>
      <c r="Q2" s="183"/>
      <c r="R2" s="183"/>
      <c r="S2" s="183"/>
      <c r="T2" s="184"/>
      <c r="U2" s="182"/>
    </row>
    <row r="3" spans="1:21" ht="13.7" customHeight="1">
      <c r="A3" s="8"/>
      <c r="B3" s="104"/>
      <c r="C3" s="104"/>
      <c r="D3" s="104"/>
      <c r="E3" s="116" t="s">
        <v>41</v>
      </c>
      <c r="F3" s="25" t="s">
        <v>41</v>
      </c>
      <c r="G3" s="185" t="s">
        <v>41</v>
      </c>
      <c r="H3" s="185" t="s">
        <v>41</v>
      </c>
      <c r="I3" s="185" t="s">
        <v>41</v>
      </c>
      <c r="J3" s="116" t="s">
        <v>41</v>
      </c>
      <c r="K3" s="186" t="s">
        <v>41</v>
      </c>
      <c r="L3" s="117"/>
      <c r="M3" s="106"/>
      <c r="N3" s="106"/>
      <c r="O3" s="106"/>
      <c r="P3" s="106"/>
      <c r="Q3" s="106"/>
      <c r="R3" s="106"/>
      <c r="S3" s="106"/>
      <c r="T3" s="89"/>
      <c r="U3" s="91"/>
    </row>
    <row r="4" spans="1:21" ht="68.25" customHeight="1">
      <c r="A4" s="693">
        <v>1</v>
      </c>
      <c r="B4" s="703" t="s">
        <v>91</v>
      </c>
      <c r="C4" s="566" t="s">
        <v>92</v>
      </c>
      <c r="D4" s="566" t="s">
        <v>75</v>
      </c>
      <c r="E4" s="566" t="s">
        <v>76</v>
      </c>
      <c r="F4" s="700" t="s">
        <v>93</v>
      </c>
      <c r="G4" s="24" t="s">
        <v>94</v>
      </c>
      <c r="H4" s="18">
        <v>450000</v>
      </c>
      <c r="I4" s="564">
        <v>1274</v>
      </c>
      <c r="J4" s="566" t="s">
        <v>95</v>
      </c>
      <c r="K4" s="757"/>
      <c r="L4" s="605">
        <v>45325</v>
      </c>
      <c r="M4" s="544"/>
      <c r="N4" s="544"/>
      <c r="O4" s="544"/>
      <c r="P4" s="544"/>
      <c r="Q4" s="544"/>
      <c r="R4" s="544"/>
      <c r="S4" s="544"/>
      <c r="T4" s="800"/>
      <c r="U4" s="22"/>
    </row>
    <row r="5" spans="1:21" ht="23.25" customHeight="1">
      <c r="A5" s="565"/>
      <c r="B5" s="565"/>
      <c r="C5" s="565"/>
      <c r="D5" s="565"/>
      <c r="E5" s="565"/>
      <c r="F5" s="565"/>
      <c r="G5" s="25" t="s">
        <v>96</v>
      </c>
      <c r="H5" s="18">
        <v>100000</v>
      </c>
      <c r="I5" s="565"/>
      <c r="J5" s="565"/>
      <c r="K5" s="565"/>
      <c r="L5" s="606"/>
      <c r="M5" s="545"/>
      <c r="N5" s="545"/>
      <c r="O5" s="545"/>
      <c r="P5" s="545"/>
      <c r="Q5" s="545"/>
      <c r="R5" s="545"/>
      <c r="S5" s="545"/>
      <c r="T5" s="547"/>
      <c r="U5" s="22"/>
    </row>
    <row r="6" spans="1:21" ht="23.25" customHeight="1">
      <c r="A6" s="565"/>
      <c r="B6" s="565"/>
      <c r="C6" s="565"/>
      <c r="D6" s="565"/>
      <c r="E6" s="565"/>
      <c r="F6" s="565"/>
      <c r="G6" s="17" t="s">
        <v>97</v>
      </c>
      <c r="H6" s="18">
        <v>50000</v>
      </c>
      <c r="I6" s="565"/>
      <c r="J6" s="565"/>
      <c r="K6" s="565"/>
      <c r="L6" s="606"/>
      <c r="M6" s="545"/>
      <c r="N6" s="545"/>
      <c r="O6" s="545"/>
      <c r="P6" s="545"/>
      <c r="Q6" s="545"/>
      <c r="R6" s="545"/>
      <c r="S6" s="545"/>
      <c r="T6" s="547"/>
      <c r="U6" s="22"/>
    </row>
    <row r="7" spans="1:21" ht="38.25" customHeight="1">
      <c r="A7" s="565"/>
      <c r="B7" s="565"/>
      <c r="C7" s="565"/>
      <c r="D7" s="565"/>
      <c r="E7" s="565"/>
      <c r="F7" s="565"/>
      <c r="G7" s="17" t="s">
        <v>98</v>
      </c>
      <c r="H7" s="17" t="s">
        <v>99</v>
      </c>
      <c r="I7" s="565"/>
      <c r="J7" s="565"/>
      <c r="K7" s="565"/>
      <c r="L7" s="606"/>
      <c r="M7" s="545"/>
      <c r="N7" s="545"/>
      <c r="O7" s="545"/>
      <c r="P7" s="545"/>
      <c r="Q7" s="545"/>
      <c r="R7" s="545"/>
      <c r="S7" s="545"/>
      <c r="T7" s="547"/>
      <c r="U7" s="22"/>
    </row>
    <row r="8" spans="1:21" ht="23.25" customHeight="1">
      <c r="A8" s="565"/>
      <c r="B8" s="565"/>
      <c r="C8" s="565"/>
      <c r="D8" s="565"/>
      <c r="E8" s="565"/>
      <c r="F8" s="565"/>
      <c r="G8" s="17" t="s">
        <v>100</v>
      </c>
      <c r="H8" s="18">
        <v>1000000</v>
      </c>
      <c r="I8" s="565"/>
      <c r="J8" s="565"/>
      <c r="K8" s="565"/>
      <c r="L8" s="606"/>
      <c r="M8" s="545"/>
      <c r="N8" s="545"/>
      <c r="O8" s="545"/>
      <c r="P8" s="545"/>
      <c r="Q8" s="545"/>
      <c r="R8" s="545"/>
      <c r="S8" s="545"/>
      <c r="T8" s="547"/>
      <c r="U8" s="22"/>
    </row>
    <row r="9" spans="1:21" ht="68.25" customHeight="1">
      <c r="A9" s="693">
        <v>2</v>
      </c>
      <c r="B9" s="827" t="s">
        <v>91</v>
      </c>
      <c r="C9" s="566" t="s">
        <v>92</v>
      </c>
      <c r="D9" s="566" t="s">
        <v>75</v>
      </c>
      <c r="E9" s="566" t="s">
        <v>76</v>
      </c>
      <c r="F9" s="700" t="s">
        <v>101</v>
      </c>
      <c r="G9" s="17" t="s">
        <v>102</v>
      </c>
      <c r="H9" s="18">
        <v>250000</v>
      </c>
      <c r="I9" s="564">
        <v>1092</v>
      </c>
      <c r="J9" s="566" t="s">
        <v>103</v>
      </c>
      <c r="K9" s="757"/>
      <c r="L9" s="605">
        <v>45061</v>
      </c>
      <c r="M9" s="544"/>
      <c r="N9" s="544"/>
      <c r="O9" s="544"/>
      <c r="P9" s="548">
        <f>I9</f>
        <v>1092</v>
      </c>
      <c r="Q9" s="544"/>
      <c r="R9" s="544"/>
      <c r="S9" s="544"/>
      <c r="T9" s="546"/>
      <c r="U9" s="22"/>
    </row>
    <row r="10" spans="1:21" ht="23.25" customHeight="1">
      <c r="A10" s="565"/>
      <c r="B10" s="565"/>
      <c r="C10" s="565"/>
      <c r="D10" s="565"/>
      <c r="E10" s="565"/>
      <c r="F10" s="565"/>
      <c r="G10" s="17" t="s">
        <v>104</v>
      </c>
      <c r="H10" s="18">
        <v>200000</v>
      </c>
      <c r="I10" s="565"/>
      <c r="J10" s="565"/>
      <c r="K10" s="565"/>
      <c r="L10" s="606"/>
      <c r="M10" s="545"/>
      <c r="N10" s="545"/>
      <c r="O10" s="545"/>
      <c r="P10" s="545"/>
      <c r="Q10" s="545"/>
      <c r="R10" s="545"/>
      <c r="S10" s="545"/>
      <c r="T10" s="547"/>
      <c r="U10" s="22"/>
    </row>
    <row r="11" spans="1:21" ht="23.25" customHeight="1">
      <c r="A11" s="43">
        <v>3</v>
      </c>
      <c r="B11" s="44" t="s">
        <v>91</v>
      </c>
      <c r="C11" s="45" t="s">
        <v>92</v>
      </c>
      <c r="D11" s="45" t="s">
        <v>75</v>
      </c>
      <c r="E11" s="45" t="s">
        <v>76</v>
      </c>
      <c r="F11" s="67" t="s">
        <v>105</v>
      </c>
      <c r="G11" s="17" t="s">
        <v>106</v>
      </c>
      <c r="H11" s="26"/>
      <c r="I11" s="26">
        <v>1646.5</v>
      </c>
      <c r="J11" s="45"/>
      <c r="K11" s="68"/>
      <c r="L11" s="49"/>
      <c r="M11" s="69"/>
      <c r="N11" s="69"/>
      <c r="O11" s="69"/>
      <c r="P11" s="69"/>
      <c r="Q11" s="69"/>
      <c r="R11" s="69"/>
      <c r="S11" s="69"/>
      <c r="T11" s="51"/>
      <c r="U11" s="27"/>
    </row>
    <row r="12" spans="1:21" ht="23.25" customHeight="1">
      <c r="A12" s="71"/>
      <c r="B12" s="72" t="s">
        <v>107</v>
      </c>
      <c r="C12" s="73"/>
      <c r="D12" s="73"/>
      <c r="E12" s="73"/>
      <c r="F12" s="74" t="s">
        <v>41</v>
      </c>
      <c r="G12" s="129" t="s">
        <v>41</v>
      </c>
      <c r="H12" s="74" t="s">
        <v>41</v>
      </c>
      <c r="I12" s="74" t="s">
        <v>41</v>
      </c>
      <c r="J12" s="72"/>
      <c r="K12" s="75"/>
      <c r="L12" s="76"/>
      <c r="M12" s="77">
        <f t="shared" ref="M12:S12" si="0">SUM(M4:M11)</f>
        <v>0</v>
      </c>
      <c r="N12" s="77">
        <f t="shared" si="0"/>
        <v>0</v>
      </c>
      <c r="O12" s="77">
        <f t="shared" si="0"/>
        <v>0</v>
      </c>
      <c r="P12" s="77">
        <f t="shared" si="0"/>
        <v>1092</v>
      </c>
      <c r="Q12" s="77">
        <f t="shared" si="0"/>
        <v>0</v>
      </c>
      <c r="R12" s="77">
        <f t="shared" si="0"/>
        <v>0</v>
      </c>
      <c r="S12" s="77">
        <f t="shared" si="0"/>
        <v>0</v>
      </c>
      <c r="T12" s="78"/>
      <c r="U12" s="75"/>
    </row>
    <row r="13" spans="1:21" ht="24.2" customHeight="1">
      <c r="A13" s="54"/>
      <c r="B13" s="55" t="s">
        <v>184</v>
      </c>
      <c r="C13" s="56"/>
      <c r="D13" s="56"/>
      <c r="E13" s="56"/>
      <c r="F13" s="57" t="s">
        <v>41</v>
      </c>
      <c r="G13" s="57" t="s">
        <v>41</v>
      </c>
      <c r="H13" s="57" t="s">
        <v>41</v>
      </c>
      <c r="I13" s="57" t="s">
        <v>41</v>
      </c>
      <c r="J13" s="58"/>
      <c r="K13" s="59"/>
      <c r="L13" s="60"/>
      <c r="M13" s="61">
        <f t="shared" ref="M13:S13" si="1">M12</f>
        <v>0</v>
      </c>
      <c r="N13" s="61">
        <f t="shared" si="1"/>
        <v>0</v>
      </c>
      <c r="O13" s="61">
        <f t="shared" si="1"/>
        <v>0</v>
      </c>
      <c r="P13" s="61">
        <f t="shared" si="1"/>
        <v>1092</v>
      </c>
      <c r="Q13" s="61">
        <f t="shared" si="1"/>
        <v>0</v>
      </c>
      <c r="R13" s="61">
        <f t="shared" si="1"/>
        <v>0</v>
      </c>
      <c r="S13" s="61">
        <f t="shared" si="1"/>
        <v>0</v>
      </c>
      <c r="T13" s="62"/>
      <c r="U13" s="59"/>
    </row>
    <row r="14" spans="1:21" ht="53.25" customHeight="1">
      <c r="A14" s="693">
        <v>4</v>
      </c>
      <c r="B14" s="703" t="s">
        <v>91</v>
      </c>
      <c r="C14" s="566" t="s">
        <v>220</v>
      </c>
      <c r="D14" s="566" t="s">
        <v>16</v>
      </c>
      <c r="E14" s="566" t="s">
        <v>17</v>
      </c>
      <c r="F14" s="700" t="s">
        <v>230</v>
      </c>
      <c r="G14" s="17" t="s">
        <v>231</v>
      </c>
      <c r="H14" s="18">
        <v>160000</v>
      </c>
      <c r="I14" s="564">
        <v>800</v>
      </c>
      <c r="J14" s="566" t="s">
        <v>232</v>
      </c>
      <c r="K14" s="757"/>
      <c r="L14" s="605">
        <v>45077</v>
      </c>
      <c r="M14" s="544"/>
      <c r="N14" s="544"/>
      <c r="O14" s="544"/>
      <c r="P14" s="548">
        <f>I14</f>
        <v>800</v>
      </c>
      <c r="Q14" s="544"/>
      <c r="R14" s="544"/>
      <c r="S14" s="544"/>
      <c r="T14" s="546"/>
      <c r="U14" s="22"/>
    </row>
    <row r="15" spans="1:21" ht="38.25" customHeight="1">
      <c r="A15" s="565"/>
      <c r="B15" s="565"/>
      <c r="C15" s="565"/>
      <c r="D15" s="565"/>
      <c r="E15" s="565"/>
      <c r="F15" s="565"/>
      <c r="G15" s="17" t="s">
        <v>233</v>
      </c>
      <c r="H15" s="18">
        <v>100000</v>
      </c>
      <c r="I15" s="565"/>
      <c r="J15" s="565"/>
      <c r="K15" s="565"/>
      <c r="L15" s="606"/>
      <c r="M15" s="545"/>
      <c r="N15" s="545"/>
      <c r="O15" s="545"/>
      <c r="P15" s="545"/>
      <c r="Q15" s="545"/>
      <c r="R15" s="545"/>
      <c r="S15" s="545"/>
      <c r="T15" s="547"/>
      <c r="U15" s="22"/>
    </row>
    <row r="16" spans="1:21" ht="23.25" customHeight="1">
      <c r="A16" s="565"/>
      <c r="B16" s="565"/>
      <c r="C16" s="565"/>
      <c r="D16" s="565"/>
      <c r="E16" s="565"/>
      <c r="F16" s="565"/>
      <c r="G16" s="17" t="s">
        <v>234</v>
      </c>
      <c r="H16" s="18">
        <v>80000</v>
      </c>
      <c r="I16" s="565"/>
      <c r="J16" s="565"/>
      <c r="K16" s="565"/>
      <c r="L16" s="606"/>
      <c r="M16" s="545"/>
      <c r="N16" s="545"/>
      <c r="O16" s="545"/>
      <c r="P16" s="545"/>
      <c r="Q16" s="545"/>
      <c r="R16" s="545"/>
      <c r="S16" s="545"/>
      <c r="T16" s="547"/>
      <c r="U16" s="22"/>
    </row>
    <row r="17" spans="1:21" ht="38.25" customHeight="1">
      <c r="A17" s="565"/>
      <c r="B17" s="565"/>
      <c r="C17" s="565"/>
      <c r="D17" s="565"/>
      <c r="E17" s="565"/>
      <c r="F17" s="565"/>
      <c r="G17" s="17" t="s">
        <v>235</v>
      </c>
      <c r="H17" s="18">
        <v>1000000</v>
      </c>
      <c r="I17" s="565"/>
      <c r="J17" s="565"/>
      <c r="K17" s="565"/>
      <c r="L17" s="606"/>
      <c r="M17" s="545"/>
      <c r="N17" s="545"/>
      <c r="O17" s="545"/>
      <c r="P17" s="545"/>
      <c r="Q17" s="545"/>
      <c r="R17" s="545"/>
      <c r="S17" s="545"/>
      <c r="T17" s="547"/>
      <c r="U17" s="22"/>
    </row>
    <row r="18" spans="1:21" ht="38.25" customHeight="1">
      <c r="A18" s="14">
        <v>5</v>
      </c>
      <c r="B18" s="15" t="s">
        <v>91</v>
      </c>
      <c r="C18" s="16" t="s">
        <v>220</v>
      </c>
      <c r="D18" s="16" t="s">
        <v>75</v>
      </c>
      <c r="E18" s="16" t="s">
        <v>76</v>
      </c>
      <c r="F18" s="17" t="s">
        <v>236</v>
      </c>
      <c r="G18" s="17" t="s">
        <v>237</v>
      </c>
      <c r="H18" s="18">
        <v>75000</v>
      </c>
      <c r="I18" s="18">
        <v>1122</v>
      </c>
      <c r="J18" s="16" t="s">
        <v>238</v>
      </c>
      <c r="K18" s="22"/>
      <c r="L18" s="118">
        <v>45198</v>
      </c>
      <c r="M18" s="119"/>
      <c r="N18" s="20"/>
      <c r="O18" s="20"/>
      <c r="P18" s="20"/>
      <c r="Q18" s="20"/>
      <c r="R18" s="20"/>
      <c r="S18" s="20"/>
      <c r="T18" s="21"/>
      <c r="U18" s="22"/>
    </row>
    <row r="19" spans="1:21" ht="51.2" customHeight="1">
      <c r="A19" s="43">
        <v>6</v>
      </c>
      <c r="B19" s="92" t="s">
        <v>91</v>
      </c>
      <c r="C19" s="45" t="s">
        <v>220</v>
      </c>
      <c r="D19" s="45" t="s">
        <v>239</v>
      </c>
      <c r="E19" s="46"/>
      <c r="F19" s="24" t="s">
        <v>240</v>
      </c>
      <c r="G19" s="24" t="s">
        <v>241</v>
      </c>
      <c r="H19" s="26">
        <v>12417.82</v>
      </c>
      <c r="I19" s="26">
        <v>1241.78</v>
      </c>
      <c r="J19" s="45" t="s">
        <v>242</v>
      </c>
      <c r="K19" s="27"/>
      <c r="L19" s="49">
        <v>45608</v>
      </c>
      <c r="M19" s="50"/>
      <c r="N19" s="50"/>
      <c r="O19" s="50"/>
      <c r="P19" s="50"/>
      <c r="Q19" s="50"/>
      <c r="R19" s="50"/>
      <c r="S19" s="50"/>
      <c r="T19" s="51"/>
      <c r="U19" s="27"/>
    </row>
    <row r="20" spans="1:21" ht="23.25" customHeight="1">
      <c r="A20" s="71"/>
      <c r="B20" s="72" t="s">
        <v>243</v>
      </c>
      <c r="C20" s="73"/>
      <c r="D20" s="73"/>
      <c r="E20" s="73"/>
      <c r="F20" s="74" t="s">
        <v>41</v>
      </c>
      <c r="G20" s="74" t="s">
        <v>41</v>
      </c>
      <c r="H20" s="74" t="s">
        <v>41</v>
      </c>
      <c r="I20" s="74" t="s">
        <v>41</v>
      </c>
      <c r="J20" s="72"/>
      <c r="K20" s="75"/>
      <c r="L20" s="76"/>
      <c r="M20" s="77">
        <f t="shared" ref="M20:S20" si="2">SUM(M14:M19)</f>
        <v>0</v>
      </c>
      <c r="N20" s="77">
        <f t="shared" si="2"/>
        <v>0</v>
      </c>
      <c r="O20" s="77">
        <f t="shared" si="2"/>
        <v>0</v>
      </c>
      <c r="P20" s="77">
        <f t="shared" si="2"/>
        <v>800</v>
      </c>
      <c r="Q20" s="77">
        <f t="shared" si="2"/>
        <v>0</v>
      </c>
      <c r="R20" s="77">
        <f t="shared" si="2"/>
        <v>0</v>
      </c>
      <c r="S20" s="77">
        <f t="shared" si="2"/>
        <v>0</v>
      </c>
      <c r="T20" s="78"/>
      <c r="U20" s="75"/>
    </row>
    <row r="21" spans="1:21" ht="24.2" customHeight="1">
      <c r="A21" s="187"/>
      <c r="B21" s="188" t="s">
        <v>246</v>
      </c>
      <c r="C21" s="189"/>
      <c r="D21" s="189"/>
      <c r="E21" s="189"/>
      <c r="F21" s="190" t="s">
        <v>41</v>
      </c>
      <c r="G21" s="190" t="s">
        <v>41</v>
      </c>
      <c r="H21" s="57" t="s">
        <v>41</v>
      </c>
      <c r="I21" s="190" t="s">
        <v>41</v>
      </c>
      <c r="J21" s="191"/>
      <c r="K21" s="192"/>
      <c r="L21" s="193"/>
      <c r="M21" s="133">
        <f t="shared" ref="M21:S21" si="3">M20</f>
        <v>0</v>
      </c>
      <c r="N21" s="133">
        <f t="shared" si="3"/>
        <v>0</v>
      </c>
      <c r="O21" s="133">
        <f t="shared" si="3"/>
        <v>0</v>
      </c>
      <c r="P21" s="61">
        <f t="shared" si="3"/>
        <v>800</v>
      </c>
      <c r="Q21" s="61">
        <f t="shared" si="3"/>
        <v>0</v>
      </c>
      <c r="R21" s="61">
        <f t="shared" si="3"/>
        <v>0</v>
      </c>
      <c r="S21" s="61">
        <f t="shared" si="3"/>
        <v>0</v>
      </c>
      <c r="T21" s="194"/>
      <c r="U21" s="192"/>
    </row>
    <row r="22" spans="1:21" ht="23.25" customHeight="1">
      <c r="A22" s="8"/>
      <c r="B22" s="104"/>
      <c r="C22" s="104"/>
      <c r="D22" s="104"/>
      <c r="E22" s="104"/>
      <c r="F22" s="25" t="s">
        <v>41</v>
      </c>
      <c r="G22" s="25" t="s">
        <v>41</v>
      </c>
      <c r="H22" s="17" t="s">
        <v>41</v>
      </c>
      <c r="I22" s="25" t="s">
        <v>41</v>
      </c>
      <c r="J22" s="116"/>
      <c r="K22" s="91"/>
      <c r="L22" s="117"/>
      <c r="M22" s="106"/>
      <c r="N22" s="106"/>
      <c r="O22" s="106"/>
      <c r="P22" s="20"/>
      <c r="Q22" s="20"/>
      <c r="R22" s="20"/>
      <c r="S22" s="20"/>
      <c r="T22" s="66"/>
      <c r="U22" s="91"/>
    </row>
    <row r="23" spans="1:21" ht="109.35" customHeight="1">
      <c r="A23" s="145"/>
      <c r="B23" s="121" t="s">
        <v>91</v>
      </c>
      <c r="C23" s="121" t="s">
        <v>247</v>
      </c>
      <c r="D23" s="121" t="s">
        <v>75</v>
      </c>
      <c r="E23" s="121" t="s">
        <v>76</v>
      </c>
      <c r="F23" s="122" t="s">
        <v>248</v>
      </c>
      <c r="G23" s="122" t="s">
        <v>249</v>
      </c>
      <c r="H23" s="123">
        <v>59040</v>
      </c>
      <c r="I23" s="123">
        <v>443</v>
      </c>
      <c r="J23" s="121" t="s">
        <v>250</v>
      </c>
      <c r="K23" s="124"/>
      <c r="L23" s="125">
        <v>44854</v>
      </c>
      <c r="M23" s="126"/>
      <c r="N23" s="126"/>
      <c r="O23" s="126"/>
      <c r="P23" s="126"/>
      <c r="Q23" s="126">
        <f>I23</f>
        <v>443</v>
      </c>
      <c r="R23" s="126"/>
      <c r="S23" s="126"/>
      <c r="T23" s="127" t="s">
        <v>251</v>
      </c>
      <c r="U23" s="124"/>
    </row>
    <row r="24" spans="1:21" ht="53.25" customHeight="1">
      <c r="A24" s="693">
        <v>7</v>
      </c>
      <c r="B24" s="703" t="s">
        <v>91</v>
      </c>
      <c r="C24" s="566" t="s">
        <v>247</v>
      </c>
      <c r="D24" s="566" t="s">
        <v>75</v>
      </c>
      <c r="E24" s="566" t="s">
        <v>76</v>
      </c>
      <c r="F24" s="700" t="s">
        <v>252</v>
      </c>
      <c r="G24" s="17" t="s">
        <v>253</v>
      </c>
      <c r="H24" s="18">
        <v>30000</v>
      </c>
      <c r="I24" s="564">
        <v>120</v>
      </c>
      <c r="J24" s="566" t="s">
        <v>254</v>
      </c>
      <c r="K24" s="757"/>
      <c r="L24" s="605">
        <v>45321</v>
      </c>
      <c r="M24" s="544"/>
      <c r="N24" s="544"/>
      <c r="O24" s="544"/>
      <c r="P24" s="544"/>
      <c r="Q24" s="544"/>
      <c r="R24" s="544"/>
      <c r="S24" s="544"/>
      <c r="T24" s="546"/>
      <c r="U24" s="22"/>
    </row>
    <row r="25" spans="1:21" ht="23.25" customHeight="1">
      <c r="A25" s="565"/>
      <c r="B25" s="565"/>
      <c r="C25" s="565"/>
      <c r="D25" s="565"/>
      <c r="E25" s="565"/>
      <c r="F25" s="565"/>
      <c r="G25" s="17" t="s">
        <v>22</v>
      </c>
      <c r="H25" s="18">
        <v>70000</v>
      </c>
      <c r="I25" s="565"/>
      <c r="J25" s="565"/>
      <c r="K25" s="565"/>
      <c r="L25" s="606"/>
      <c r="M25" s="545"/>
      <c r="N25" s="545"/>
      <c r="O25" s="545"/>
      <c r="P25" s="545"/>
      <c r="Q25" s="545"/>
      <c r="R25" s="545"/>
      <c r="S25" s="545"/>
      <c r="T25" s="547"/>
      <c r="U25" s="22"/>
    </row>
    <row r="26" spans="1:21" ht="23.25" customHeight="1">
      <c r="A26" s="565"/>
      <c r="B26" s="565"/>
      <c r="C26" s="565"/>
      <c r="D26" s="565"/>
      <c r="E26" s="565"/>
      <c r="F26" s="565"/>
      <c r="G26" s="17" t="s">
        <v>255</v>
      </c>
      <c r="H26" s="18">
        <v>100</v>
      </c>
      <c r="I26" s="565"/>
      <c r="J26" s="565"/>
      <c r="K26" s="565"/>
      <c r="L26" s="606"/>
      <c r="M26" s="545"/>
      <c r="N26" s="545"/>
      <c r="O26" s="545"/>
      <c r="P26" s="545"/>
      <c r="Q26" s="545"/>
      <c r="R26" s="545"/>
      <c r="S26" s="545"/>
      <c r="T26" s="547"/>
      <c r="U26" s="22"/>
    </row>
    <row r="27" spans="1:21" ht="68.25" customHeight="1">
      <c r="A27" s="14">
        <v>8</v>
      </c>
      <c r="B27" s="15" t="s">
        <v>91</v>
      </c>
      <c r="C27" s="16" t="s">
        <v>247</v>
      </c>
      <c r="D27" s="16" t="s">
        <v>75</v>
      </c>
      <c r="E27" s="16" t="s">
        <v>76</v>
      </c>
      <c r="F27" s="17" t="s">
        <v>256</v>
      </c>
      <c r="G27" s="24" t="s">
        <v>257</v>
      </c>
      <c r="H27" s="18">
        <v>15000</v>
      </c>
      <c r="I27" s="18">
        <v>1800</v>
      </c>
      <c r="J27" s="16" t="s">
        <v>258</v>
      </c>
      <c r="K27" s="22"/>
      <c r="L27" s="19">
        <v>46050</v>
      </c>
      <c r="M27" s="20"/>
      <c r="N27" s="20"/>
      <c r="O27" s="20"/>
      <c r="P27" s="20"/>
      <c r="Q27" s="20"/>
      <c r="R27" s="20"/>
      <c r="S27" s="20"/>
      <c r="T27" s="21"/>
      <c r="U27" s="22"/>
    </row>
    <row r="28" spans="1:21" ht="23.25" customHeight="1">
      <c r="A28" s="693">
        <v>9</v>
      </c>
      <c r="B28" s="703" t="s">
        <v>91</v>
      </c>
      <c r="C28" s="566" t="s">
        <v>247</v>
      </c>
      <c r="D28" s="566" t="s">
        <v>75</v>
      </c>
      <c r="E28" s="566" t="s">
        <v>76</v>
      </c>
      <c r="F28" s="700" t="s">
        <v>259</v>
      </c>
      <c r="G28" s="25" t="s">
        <v>260</v>
      </c>
      <c r="H28" s="18">
        <v>150000</v>
      </c>
      <c r="I28" s="564">
        <v>2332</v>
      </c>
      <c r="J28" s="566" t="s">
        <v>261</v>
      </c>
      <c r="K28" s="757"/>
      <c r="L28" s="622">
        <v>45386</v>
      </c>
      <c r="M28" s="629"/>
      <c r="N28" s="544"/>
      <c r="O28" s="544"/>
      <c r="P28" s="544"/>
      <c r="Q28" s="544"/>
      <c r="R28" s="544"/>
      <c r="S28" s="544"/>
      <c r="T28" s="546"/>
      <c r="U28" s="22"/>
    </row>
    <row r="29" spans="1:21" ht="23.25" customHeight="1">
      <c r="A29" s="565"/>
      <c r="B29" s="565"/>
      <c r="C29" s="565"/>
      <c r="D29" s="565"/>
      <c r="E29" s="565"/>
      <c r="F29" s="565"/>
      <c r="G29" s="17" t="s">
        <v>262</v>
      </c>
      <c r="H29" s="18">
        <v>421000</v>
      </c>
      <c r="I29" s="565"/>
      <c r="J29" s="565"/>
      <c r="K29" s="565"/>
      <c r="L29" s="674"/>
      <c r="M29" s="606"/>
      <c r="N29" s="545"/>
      <c r="O29" s="545"/>
      <c r="P29" s="545"/>
      <c r="Q29" s="545"/>
      <c r="R29" s="545"/>
      <c r="S29" s="545"/>
      <c r="T29" s="547"/>
      <c r="U29" s="22"/>
    </row>
    <row r="30" spans="1:21" ht="23.25" customHeight="1">
      <c r="A30" s="565"/>
      <c r="B30" s="565"/>
      <c r="C30" s="565"/>
      <c r="D30" s="565"/>
      <c r="E30" s="565"/>
      <c r="F30" s="565"/>
      <c r="G30" s="17" t="s">
        <v>263</v>
      </c>
      <c r="H30" s="18">
        <v>20000</v>
      </c>
      <c r="I30" s="565"/>
      <c r="J30" s="565"/>
      <c r="K30" s="565"/>
      <c r="L30" s="674"/>
      <c r="M30" s="606"/>
      <c r="N30" s="545"/>
      <c r="O30" s="545"/>
      <c r="P30" s="545"/>
      <c r="Q30" s="545"/>
      <c r="R30" s="545"/>
      <c r="S30" s="545"/>
      <c r="T30" s="547"/>
      <c r="U30" s="22"/>
    </row>
    <row r="31" spans="1:21" ht="23.25" customHeight="1">
      <c r="A31" s="565"/>
      <c r="B31" s="565"/>
      <c r="C31" s="565"/>
      <c r="D31" s="565"/>
      <c r="E31" s="565"/>
      <c r="F31" s="565"/>
      <c r="G31" s="17" t="s">
        <v>264</v>
      </c>
      <c r="H31" s="18">
        <v>200000</v>
      </c>
      <c r="I31" s="565"/>
      <c r="J31" s="565"/>
      <c r="K31" s="565"/>
      <c r="L31" s="674"/>
      <c r="M31" s="606"/>
      <c r="N31" s="545"/>
      <c r="O31" s="545"/>
      <c r="P31" s="545"/>
      <c r="Q31" s="545"/>
      <c r="R31" s="545"/>
      <c r="S31" s="545"/>
      <c r="T31" s="547"/>
      <c r="U31" s="22"/>
    </row>
    <row r="32" spans="1:21" ht="23.25" customHeight="1">
      <c r="A32" s="565"/>
      <c r="B32" s="565"/>
      <c r="C32" s="565"/>
      <c r="D32" s="565"/>
      <c r="E32" s="565"/>
      <c r="F32" s="565"/>
      <c r="G32" s="17" t="s">
        <v>265</v>
      </c>
      <c r="H32" s="18">
        <v>40000</v>
      </c>
      <c r="I32" s="565"/>
      <c r="J32" s="565"/>
      <c r="K32" s="565"/>
      <c r="L32" s="674"/>
      <c r="M32" s="606"/>
      <c r="N32" s="545"/>
      <c r="O32" s="545"/>
      <c r="P32" s="545"/>
      <c r="Q32" s="545"/>
      <c r="R32" s="545"/>
      <c r="S32" s="545"/>
      <c r="T32" s="547"/>
      <c r="U32" s="22"/>
    </row>
    <row r="33" spans="1:21" ht="23.25" customHeight="1">
      <c r="A33" s="565"/>
      <c r="B33" s="565"/>
      <c r="C33" s="565"/>
      <c r="D33" s="565"/>
      <c r="E33" s="565"/>
      <c r="F33" s="565"/>
      <c r="G33" s="17" t="s">
        <v>266</v>
      </c>
      <c r="H33" s="18">
        <v>421000</v>
      </c>
      <c r="I33" s="565"/>
      <c r="J33" s="565"/>
      <c r="K33" s="565"/>
      <c r="L33" s="674"/>
      <c r="M33" s="606"/>
      <c r="N33" s="545"/>
      <c r="O33" s="545"/>
      <c r="P33" s="545"/>
      <c r="Q33" s="545"/>
      <c r="R33" s="545"/>
      <c r="S33" s="545"/>
      <c r="T33" s="547"/>
      <c r="U33" s="22"/>
    </row>
    <row r="34" spans="1:21" ht="23.25" customHeight="1">
      <c r="A34" s="565"/>
      <c r="B34" s="565"/>
      <c r="C34" s="565"/>
      <c r="D34" s="565"/>
      <c r="E34" s="565"/>
      <c r="F34" s="565"/>
      <c r="G34" s="17" t="s">
        <v>267</v>
      </c>
      <c r="H34" s="18">
        <v>241500</v>
      </c>
      <c r="I34" s="565"/>
      <c r="J34" s="565"/>
      <c r="K34" s="565"/>
      <c r="L34" s="674"/>
      <c r="M34" s="606"/>
      <c r="N34" s="545"/>
      <c r="O34" s="545"/>
      <c r="P34" s="545"/>
      <c r="Q34" s="545"/>
      <c r="R34" s="545"/>
      <c r="S34" s="545"/>
      <c r="T34" s="547"/>
      <c r="U34" s="22"/>
    </row>
    <row r="35" spans="1:21" ht="23.25" customHeight="1">
      <c r="A35" s="565"/>
      <c r="B35" s="565"/>
      <c r="C35" s="565"/>
      <c r="D35" s="565"/>
      <c r="E35" s="565"/>
      <c r="F35" s="565"/>
      <c r="G35" s="17" t="s">
        <v>268</v>
      </c>
      <c r="H35" s="18">
        <v>20000</v>
      </c>
      <c r="I35" s="565"/>
      <c r="J35" s="565"/>
      <c r="K35" s="565"/>
      <c r="L35" s="674"/>
      <c r="M35" s="606"/>
      <c r="N35" s="545"/>
      <c r="O35" s="545"/>
      <c r="P35" s="545"/>
      <c r="Q35" s="545"/>
      <c r="R35" s="545"/>
      <c r="S35" s="545"/>
      <c r="T35" s="547"/>
      <c r="U35" s="22"/>
    </row>
    <row r="36" spans="1:21" ht="38.25" customHeight="1">
      <c r="A36" s="565"/>
      <c r="B36" s="565"/>
      <c r="C36" s="565"/>
      <c r="D36" s="565"/>
      <c r="E36" s="565"/>
      <c r="F36" s="565"/>
      <c r="G36" s="17" t="s">
        <v>269</v>
      </c>
      <c r="H36" s="18">
        <v>400000</v>
      </c>
      <c r="I36" s="565"/>
      <c r="J36" s="565"/>
      <c r="K36" s="565"/>
      <c r="L36" s="741"/>
      <c r="M36" s="606"/>
      <c r="N36" s="545"/>
      <c r="O36" s="545"/>
      <c r="P36" s="545"/>
      <c r="Q36" s="545"/>
      <c r="R36" s="545"/>
      <c r="S36" s="545"/>
      <c r="T36" s="547"/>
      <c r="U36" s="22"/>
    </row>
    <row r="37" spans="1:21" ht="23.25" customHeight="1">
      <c r="A37" s="657"/>
      <c r="B37" s="657"/>
      <c r="C37" s="657"/>
      <c r="D37" s="657"/>
      <c r="E37" s="657"/>
      <c r="F37" s="829"/>
      <c r="G37" s="17" t="s">
        <v>255</v>
      </c>
      <c r="H37" s="26">
        <v>100</v>
      </c>
      <c r="I37" s="829"/>
      <c r="J37" s="657"/>
      <c r="K37" s="657"/>
      <c r="L37" s="565"/>
      <c r="M37" s="630"/>
      <c r="N37" s="556"/>
      <c r="O37" s="556"/>
      <c r="P37" s="556"/>
      <c r="Q37" s="556"/>
      <c r="R37" s="556"/>
      <c r="S37" s="556"/>
      <c r="T37" s="51"/>
      <c r="U37" s="27"/>
    </row>
    <row r="38" spans="1:21" ht="23.25" customHeight="1">
      <c r="A38" s="71"/>
      <c r="B38" s="72" t="s">
        <v>270</v>
      </c>
      <c r="C38" s="73"/>
      <c r="D38" s="73"/>
      <c r="E38" s="73"/>
      <c r="F38" s="74" t="s">
        <v>41</v>
      </c>
      <c r="G38" s="129" t="s">
        <v>41</v>
      </c>
      <c r="H38" s="31" t="s">
        <v>41</v>
      </c>
      <c r="I38" s="74" t="s">
        <v>41</v>
      </c>
      <c r="J38" s="72"/>
      <c r="K38" s="75"/>
      <c r="L38" s="130"/>
      <c r="M38" s="77">
        <f t="shared" ref="M38:S38" si="4">SUM(M23:M27)</f>
        <v>0</v>
      </c>
      <c r="N38" s="77">
        <f t="shared" si="4"/>
        <v>0</v>
      </c>
      <c r="O38" s="77">
        <f t="shared" si="4"/>
        <v>0</v>
      </c>
      <c r="P38" s="77">
        <f t="shared" si="4"/>
        <v>0</v>
      </c>
      <c r="Q38" s="77">
        <f t="shared" si="4"/>
        <v>443</v>
      </c>
      <c r="R38" s="77">
        <f t="shared" si="4"/>
        <v>0</v>
      </c>
      <c r="S38" s="77">
        <f t="shared" si="4"/>
        <v>0</v>
      </c>
      <c r="T38" s="78"/>
      <c r="U38" s="75"/>
    </row>
    <row r="39" spans="1:21" ht="23.25" customHeight="1">
      <c r="A39" s="8"/>
      <c r="B39" s="104"/>
      <c r="C39" s="104"/>
      <c r="D39" s="104"/>
      <c r="E39" s="104"/>
      <c r="F39" s="25" t="s">
        <v>41</v>
      </c>
      <c r="G39" s="25" t="s">
        <v>41</v>
      </c>
      <c r="H39" s="24" t="s">
        <v>41</v>
      </c>
      <c r="I39" s="25" t="s">
        <v>41</v>
      </c>
      <c r="J39" s="104"/>
      <c r="K39" s="91"/>
      <c r="L39" s="105"/>
      <c r="M39" s="106"/>
      <c r="N39" s="106"/>
      <c r="O39" s="106"/>
      <c r="P39" s="85"/>
      <c r="Q39" s="85"/>
      <c r="R39" s="85"/>
      <c r="S39" s="86"/>
      <c r="T39" s="104"/>
      <c r="U39" s="91"/>
    </row>
    <row r="40" spans="1:21" ht="24.2" customHeight="1">
      <c r="A40" s="107"/>
      <c r="B40" s="108" t="s">
        <v>271</v>
      </c>
      <c r="C40" s="109"/>
      <c r="D40" s="109"/>
      <c r="E40" s="109"/>
      <c r="F40" s="110" t="s">
        <v>41</v>
      </c>
      <c r="G40" s="110" t="s">
        <v>41</v>
      </c>
      <c r="H40" s="57" t="s">
        <v>41</v>
      </c>
      <c r="I40" s="110" t="s">
        <v>41</v>
      </c>
      <c r="J40" s="111"/>
      <c r="K40" s="112"/>
      <c r="L40" s="113"/>
      <c r="M40" s="114">
        <f t="shared" ref="M40:S40" si="5">M38</f>
        <v>0</v>
      </c>
      <c r="N40" s="114">
        <f t="shared" si="5"/>
        <v>0</v>
      </c>
      <c r="O40" s="114">
        <f t="shared" si="5"/>
        <v>0</v>
      </c>
      <c r="P40" s="61">
        <f t="shared" si="5"/>
        <v>0</v>
      </c>
      <c r="Q40" s="61">
        <f t="shared" si="5"/>
        <v>443</v>
      </c>
      <c r="R40" s="61">
        <f t="shared" si="5"/>
        <v>0</v>
      </c>
      <c r="S40" s="61">
        <f t="shared" si="5"/>
        <v>0</v>
      </c>
      <c r="T40" s="115"/>
      <c r="U40" s="112"/>
    </row>
    <row r="41" spans="1:21" ht="23.25" customHeight="1">
      <c r="A41" s="8"/>
      <c r="B41" s="104"/>
      <c r="C41" s="104"/>
      <c r="D41" s="104"/>
      <c r="E41" s="104"/>
      <c r="F41" s="25" t="s">
        <v>41</v>
      </c>
      <c r="G41" s="25" t="s">
        <v>41</v>
      </c>
      <c r="H41" s="17" t="s">
        <v>41</v>
      </c>
      <c r="I41" s="25" t="s">
        <v>41</v>
      </c>
      <c r="J41" s="116"/>
      <c r="K41" s="91"/>
      <c r="L41" s="117"/>
      <c r="M41" s="106"/>
      <c r="N41" s="106"/>
      <c r="O41" s="106"/>
      <c r="P41" s="20"/>
      <c r="Q41" s="20"/>
      <c r="R41" s="20"/>
      <c r="S41" s="20"/>
      <c r="T41" s="66"/>
      <c r="U41" s="91"/>
    </row>
    <row r="42" spans="1:21" ht="154.35" customHeight="1">
      <c r="A42" s="14">
        <v>10</v>
      </c>
      <c r="B42" s="15" t="s">
        <v>91</v>
      </c>
      <c r="C42" s="16" t="s">
        <v>272</v>
      </c>
      <c r="D42" s="16" t="s">
        <v>75</v>
      </c>
      <c r="E42" s="16" t="s">
        <v>76</v>
      </c>
      <c r="F42" s="17" t="s">
        <v>273</v>
      </c>
      <c r="G42" s="24" t="s">
        <v>274</v>
      </c>
      <c r="H42" s="26">
        <v>20863</v>
      </c>
      <c r="I42" s="18">
        <v>1564.5</v>
      </c>
      <c r="J42" s="16" t="s">
        <v>275</v>
      </c>
      <c r="K42" s="22"/>
      <c r="L42" s="19">
        <v>46330</v>
      </c>
      <c r="M42" s="20"/>
      <c r="N42" s="20"/>
      <c r="O42" s="20"/>
      <c r="P42" s="20"/>
      <c r="Q42" s="20"/>
      <c r="R42" s="20"/>
      <c r="S42" s="20"/>
      <c r="T42" s="23" t="s">
        <v>276</v>
      </c>
      <c r="U42" s="22"/>
    </row>
    <row r="43" spans="1:21" ht="23.25" customHeight="1">
      <c r="A43" s="693">
        <v>11</v>
      </c>
      <c r="B43" s="703" t="s">
        <v>91</v>
      </c>
      <c r="C43" s="566" t="s">
        <v>272</v>
      </c>
      <c r="D43" s="566" t="s">
        <v>75</v>
      </c>
      <c r="E43" s="566" t="s">
        <v>76</v>
      </c>
      <c r="F43" s="700" t="s">
        <v>277</v>
      </c>
      <c r="G43" s="25" t="s">
        <v>260</v>
      </c>
      <c r="H43" s="40">
        <v>60000</v>
      </c>
      <c r="I43" s="564">
        <v>2519.5</v>
      </c>
      <c r="J43" s="566" t="s">
        <v>278</v>
      </c>
      <c r="K43" s="757"/>
      <c r="L43" s="622">
        <v>45386</v>
      </c>
      <c r="M43" s="629"/>
      <c r="N43" s="544"/>
      <c r="O43" s="544"/>
      <c r="P43" s="544"/>
      <c r="Q43" s="544"/>
      <c r="R43" s="544"/>
      <c r="S43" s="544"/>
      <c r="T43" s="546"/>
      <c r="U43" s="22"/>
    </row>
    <row r="44" spans="1:21" ht="23.25" customHeight="1">
      <c r="A44" s="565"/>
      <c r="B44" s="565"/>
      <c r="C44" s="565"/>
      <c r="D44" s="565"/>
      <c r="E44" s="565"/>
      <c r="F44" s="565"/>
      <c r="G44" s="17" t="s">
        <v>262</v>
      </c>
      <c r="H44" s="18">
        <v>300000</v>
      </c>
      <c r="I44" s="565"/>
      <c r="J44" s="565"/>
      <c r="K44" s="565"/>
      <c r="L44" s="651"/>
      <c r="M44" s="545"/>
      <c r="N44" s="545"/>
      <c r="O44" s="545"/>
      <c r="P44" s="545"/>
      <c r="Q44" s="545"/>
      <c r="R44" s="545"/>
      <c r="S44" s="545"/>
      <c r="T44" s="547"/>
      <c r="U44" s="22"/>
    </row>
    <row r="45" spans="1:21" ht="23.25" customHeight="1">
      <c r="A45" s="565"/>
      <c r="B45" s="565"/>
      <c r="C45" s="565"/>
      <c r="D45" s="565"/>
      <c r="E45" s="565"/>
      <c r="F45" s="565"/>
      <c r="G45" s="17" t="s">
        <v>263</v>
      </c>
      <c r="H45" s="18">
        <v>10000</v>
      </c>
      <c r="I45" s="565"/>
      <c r="J45" s="565"/>
      <c r="K45" s="565"/>
      <c r="L45" s="651"/>
      <c r="M45" s="545"/>
      <c r="N45" s="545"/>
      <c r="O45" s="545"/>
      <c r="P45" s="545"/>
      <c r="Q45" s="545"/>
      <c r="R45" s="545"/>
      <c r="S45" s="545"/>
      <c r="T45" s="547"/>
      <c r="U45" s="22"/>
    </row>
    <row r="46" spans="1:21" ht="23.25" customHeight="1">
      <c r="A46" s="565"/>
      <c r="B46" s="565"/>
      <c r="C46" s="565"/>
      <c r="D46" s="565"/>
      <c r="E46" s="565"/>
      <c r="F46" s="565"/>
      <c r="G46" s="17" t="s">
        <v>264</v>
      </c>
      <c r="H46" s="18">
        <v>200000</v>
      </c>
      <c r="I46" s="565"/>
      <c r="J46" s="565"/>
      <c r="K46" s="565"/>
      <c r="L46" s="651"/>
      <c r="M46" s="545"/>
      <c r="N46" s="545"/>
      <c r="O46" s="545"/>
      <c r="P46" s="545"/>
      <c r="Q46" s="545"/>
      <c r="R46" s="545"/>
      <c r="S46" s="545"/>
      <c r="T46" s="547"/>
      <c r="U46" s="22"/>
    </row>
    <row r="47" spans="1:21" ht="23.25" customHeight="1">
      <c r="A47" s="565"/>
      <c r="B47" s="565"/>
      <c r="C47" s="565"/>
      <c r="D47" s="565"/>
      <c r="E47" s="565"/>
      <c r="F47" s="565"/>
      <c r="G47" s="17" t="s">
        <v>265</v>
      </c>
      <c r="H47" s="18">
        <v>20000</v>
      </c>
      <c r="I47" s="565"/>
      <c r="J47" s="565"/>
      <c r="K47" s="565"/>
      <c r="L47" s="651"/>
      <c r="M47" s="545"/>
      <c r="N47" s="545"/>
      <c r="O47" s="545"/>
      <c r="P47" s="545"/>
      <c r="Q47" s="545"/>
      <c r="R47" s="545"/>
      <c r="S47" s="545"/>
      <c r="T47" s="547"/>
      <c r="U47" s="22"/>
    </row>
    <row r="48" spans="1:21" ht="23.25" customHeight="1">
      <c r="A48" s="565"/>
      <c r="B48" s="565"/>
      <c r="C48" s="565"/>
      <c r="D48" s="565"/>
      <c r="E48" s="565"/>
      <c r="F48" s="565"/>
      <c r="G48" s="17" t="s">
        <v>266</v>
      </c>
      <c r="H48" s="18">
        <v>300000</v>
      </c>
      <c r="I48" s="565"/>
      <c r="J48" s="565"/>
      <c r="K48" s="565"/>
      <c r="L48" s="651"/>
      <c r="M48" s="545"/>
      <c r="N48" s="545"/>
      <c r="O48" s="545"/>
      <c r="P48" s="545"/>
      <c r="Q48" s="545"/>
      <c r="R48" s="545"/>
      <c r="S48" s="545"/>
      <c r="T48" s="547"/>
      <c r="U48" s="22"/>
    </row>
    <row r="49" spans="1:21" ht="23.25" customHeight="1">
      <c r="A49" s="565"/>
      <c r="B49" s="565"/>
      <c r="C49" s="565"/>
      <c r="D49" s="565"/>
      <c r="E49" s="565"/>
      <c r="F49" s="565"/>
      <c r="G49" s="17" t="s">
        <v>267</v>
      </c>
      <c r="H49" s="18">
        <v>105000</v>
      </c>
      <c r="I49" s="565"/>
      <c r="J49" s="565"/>
      <c r="K49" s="565"/>
      <c r="L49" s="651"/>
      <c r="M49" s="545"/>
      <c r="N49" s="545"/>
      <c r="O49" s="545"/>
      <c r="P49" s="545"/>
      <c r="Q49" s="545"/>
      <c r="R49" s="545"/>
      <c r="S49" s="545"/>
      <c r="T49" s="547"/>
      <c r="U49" s="22"/>
    </row>
    <row r="50" spans="1:21" ht="23.25" customHeight="1">
      <c r="A50" s="565"/>
      <c r="B50" s="565"/>
      <c r="C50" s="565"/>
      <c r="D50" s="565"/>
      <c r="E50" s="565"/>
      <c r="F50" s="565"/>
      <c r="G50" s="17" t="s">
        <v>268</v>
      </c>
      <c r="H50" s="18">
        <v>20000</v>
      </c>
      <c r="I50" s="565"/>
      <c r="J50" s="565"/>
      <c r="K50" s="565"/>
      <c r="L50" s="651"/>
      <c r="M50" s="545"/>
      <c r="N50" s="545"/>
      <c r="O50" s="545"/>
      <c r="P50" s="545"/>
      <c r="Q50" s="545"/>
      <c r="R50" s="545"/>
      <c r="S50" s="545"/>
      <c r="T50" s="547"/>
      <c r="U50" s="22"/>
    </row>
    <row r="51" spans="1:21" ht="38.25" customHeight="1">
      <c r="A51" s="565"/>
      <c r="B51" s="565"/>
      <c r="C51" s="565"/>
      <c r="D51" s="565"/>
      <c r="E51" s="565"/>
      <c r="F51" s="565"/>
      <c r="G51" s="17" t="s">
        <v>269</v>
      </c>
      <c r="H51" s="18">
        <v>600000</v>
      </c>
      <c r="I51" s="565"/>
      <c r="J51" s="565"/>
      <c r="K51" s="565"/>
      <c r="L51" s="652"/>
      <c r="M51" s="545"/>
      <c r="N51" s="545"/>
      <c r="O51" s="545"/>
      <c r="P51" s="545"/>
      <c r="Q51" s="545"/>
      <c r="R51" s="545"/>
      <c r="S51" s="545"/>
      <c r="T51" s="547"/>
      <c r="U51" s="22"/>
    </row>
    <row r="52" spans="1:21" ht="53.25" customHeight="1">
      <c r="A52" s="43">
        <v>12</v>
      </c>
      <c r="B52" s="44" t="s">
        <v>91</v>
      </c>
      <c r="C52" s="45" t="s">
        <v>272</v>
      </c>
      <c r="D52" s="45" t="s">
        <v>75</v>
      </c>
      <c r="E52" s="45" t="s">
        <v>76</v>
      </c>
      <c r="F52" s="24" t="s">
        <v>279</v>
      </c>
      <c r="G52" s="17" t="s">
        <v>280</v>
      </c>
      <c r="H52" s="18">
        <v>877.6</v>
      </c>
      <c r="I52" s="26">
        <v>657.5</v>
      </c>
      <c r="J52" s="45" t="s">
        <v>281</v>
      </c>
      <c r="K52" s="68"/>
      <c r="L52" s="128">
        <v>46825</v>
      </c>
      <c r="M52" s="131"/>
      <c r="N52" s="69"/>
      <c r="O52" s="69"/>
      <c r="P52" s="69"/>
      <c r="Q52" s="69"/>
      <c r="R52" s="69"/>
      <c r="S52" s="69"/>
      <c r="T52" s="51"/>
      <c r="U52" s="27"/>
    </row>
    <row r="53" spans="1:21" ht="23.25" customHeight="1">
      <c r="A53" s="71"/>
      <c r="B53" s="72" t="s">
        <v>282</v>
      </c>
      <c r="C53" s="73"/>
      <c r="D53" s="73"/>
      <c r="E53" s="73"/>
      <c r="F53" s="74" t="s">
        <v>41</v>
      </c>
      <c r="G53" s="129" t="s">
        <v>41</v>
      </c>
      <c r="H53" s="32" t="s">
        <v>41</v>
      </c>
      <c r="I53" s="74" t="s">
        <v>41</v>
      </c>
      <c r="J53" s="72"/>
      <c r="K53" s="75"/>
      <c r="L53" s="76"/>
      <c r="M53" s="77">
        <f t="shared" ref="M53:S53" si="6">M42</f>
        <v>0</v>
      </c>
      <c r="N53" s="77">
        <f t="shared" si="6"/>
        <v>0</v>
      </c>
      <c r="O53" s="77">
        <f t="shared" si="6"/>
        <v>0</v>
      </c>
      <c r="P53" s="35">
        <f t="shared" si="6"/>
        <v>0</v>
      </c>
      <c r="Q53" s="35">
        <f t="shared" si="6"/>
        <v>0</v>
      </c>
      <c r="R53" s="35">
        <f t="shared" si="6"/>
        <v>0</v>
      </c>
      <c r="S53" s="35">
        <f t="shared" si="6"/>
        <v>0</v>
      </c>
      <c r="T53" s="78"/>
      <c r="U53" s="75"/>
    </row>
    <row r="54" spans="1:21" ht="23.25" customHeight="1">
      <c r="A54" s="8"/>
      <c r="B54" s="104"/>
      <c r="C54" s="104"/>
      <c r="D54" s="104"/>
      <c r="E54" s="104"/>
      <c r="F54" s="25" t="s">
        <v>41</v>
      </c>
      <c r="G54" s="25" t="s">
        <v>41</v>
      </c>
      <c r="H54" s="24" t="s">
        <v>41</v>
      </c>
      <c r="I54" s="25" t="s">
        <v>41</v>
      </c>
      <c r="J54" s="104"/>
      <c r="K54" s="91"/>
      <c r="L54" s="105"/>
      <c r="M54" s="106"/>
      <c r="N54" s="106"/>
      <c r="O54" s="106"/>
      <c r="P54" s="50"/>
      <c r="Q54" s="50"/>
      <c r="R54" s="50"/>
      <c r="S54" s="94"/>
      <c r="T54" s="104"/>
      <c r="U54" s="91"/>
    </row>
    <row r="55" spans="1:21" ht="24.2" customHeight="1">
      <c r="A55" s="95"/>
      <c r="B55" s="96" t="s">
        <v>283</v>
      </c>
      <c r="C55" s="97"/>
      <c r="D55" s="97"/>
      <c r="E55" s="97"/>
      <c r="F55" s="98" t="s">
        <v>41</v>
      </c>
      <c r="G55" s="98" t="s">
        <v>41</v>
      </c>
      <c r="H55" s="57" t="s">
        <v>41</v>
      </c>
      <c r="I55" s="98" t="s">
        <v>41</v>
      </c>
      <c r="J55" s="99"/>
      <c r="K55" s="100"/>
      <c r="L55" s="101"/>
      <c r="M55" s="102">
        <f t="shared" ref="M55:S55" si="7">M53</f>
        <v>0</v>
      </c>
      <c r="N55" s="102">
        <f t="shared" si="7"/>
        <v>0</v>
      </c>
      <c r="O55" s="102">
        <f t="shared" si="7"/>
        <v>0</v>
      </c>
      <c r="P55" s="61">
        <f t="shared" si="7"/>
        <v>0</v>
      </c>
      <c r="Q55" s="61">
        <f t="shared" si="7"/>
        <v>0</v>
      </c>
      <c r="R55" s="61">
        <f t="shared" si="7"/>
        <v>0</v>
      </c>
      <c r="S55" s="61">
        <f t="shared" si="7"/>
        <v>0</v>
      </c>
      <c r="T55" s="103"/>
      <c r="U55" s="100"/>
    </row>
    <row r="56" spans="1:21" ht="14.1" customHeight="1">
      <c r="A56" s="63"/>
      <c r="B56" s="64"/>
      <c r="C56" s="64"/>
      <c r="D56" s="64"/>
      <c r="E56" s="64"/>
      <c r="F56" s="17" t="s">
        <v>41</v>
      </c>
      <c r="G56" s="17" t="s">
        <v>41</v>
      </c>
      <c r="H56" s="17" t="s">
        <v>41</v>
      </c>
      <c r="I56" s="17" t="s">
        <v>41</v>
      </c>
      <c r="J56" s="16"/>
      <c r="K56" s="22"/>
      <c r="L56" s="19"/>
      <c r="M56" s="20"/>
      <c r="N56" s="20"/>
      <c r="O56" s="20"/>
      <c r="P56" s="20"/>
      <c r="Q56" s="20"/>
      <c r="R56" s="20"/>
      <c r="S56" s="20"/>
      <c r="T56" s="21"/>
      <c r="U56" s="22"/>
    </row>
    <row r="57" spans="1:21" ht="83.25" customHeight="1">
      <c r="A57" s="14">
        <v>13</v>
      </c>
      <c r="B57" s="15" t="s">
        <v>91</v>
      </c>
      <c r="C57" s="16" t="s">
        <v>284</v>
      </c>
      <c r="D57" s="16" t="s">
        <v>75</v>
      </c>
      <c r="E57" s="16" t="s">
        <v>76</v>
      </c>
      <c r="F57" s="17" t="s">
        <v>285</v>
      </c>
      <c r="G57" s="17" t="s">
        <v>286</v>
      </c>
      <c r="H57" s="18">
        <v>26186.06</v>
      </c>
      <c r="I57" s="18">
        <v>1965</v>
      </c>
      <c r="J57" s="16" t="s">
        <v>287</v>
      </c>
      <c r="K57" s="22"/>
      <c r="L57" s="19">
        <v>45867</v>
      </c>
      <c r="M57" s="20"/>
      <c r="N57" s="20"/>
      <c r="O57" s="20"/>
      <c r="P57" s="20"/>
      <c r="Q57" s="20"/>
      <c r="R57" s="20"/>
      <c r="S57" s="20"/>
      <c r="T57" s="23" t="s">
        <v>288</v>
      </c>
      <c r="U57" s="22"/>
    </row>
    <row r="58" spans="1:21" ht="23.25" customHeight="1">
      <c r="A58" s="693">
        <v>14</v>
      </c>
      <c r="B58" s="703" t="s">
        <v>91</v>
      </c>
      <c r="C58" s="566" t="s">
        <v>284</v>
      </c>
      <c r="D58" s="566" t="s">
        <v>75</v>
      </c>
      <c r="E58" s="566" t="s">
        <v>76</v>
      </c>
      <c r="F58" s="700" t="s">
        <v>289</v>
      </c>
      <c r="G58" s="17" t="s">
        <v>260</v>
      </c>
      <c r="H58" s="18">
        <v>350000</v>
      </c>
      <c r="I58" s="564">
        <v>3286.5</v>
      </c>
      <c r="J58" s="566" t="s">
        <v>278</v>
      </c>
      <c r="K58" s="757"/>
      <c r="L58" s="622">
        <v>45386</v>
      </c>
      <c r="M58" s="629"/>
      <c r="N58" s="544"/>
      <c r="O58" s="544"/>
      <c r="P58" s="544"/>
      <c r="Q58" s="544"/>
      <c r="R58" s="544"/>
      <c r="S58" s="544"/>
      <c r="T58" s="546"/>
      <c r="U58" s="22"/>
    </row>
    <row r="59" spans="1:21" ht="23.25" customHeight="1">
      <c r="A59" s="565"/>
      <c r="B59" s="565"/>
      <c r="C59" s="565"/>
      <c r="D59" s="565"/>
      <c r="E59" s="565"/>
      <c r="F59" s="565"/>
      <c r="G59" s="17" t="s">
        <v>262</v>
      </c>
      <c r="H59" s="18">
        <v>421000</v>
      </c>
      <c r="I59" s="565"/>
      <c r="J59" s="565"/>
      <c r="K59" s="565"/>
      <c r="L59" s="623"/>
      <c r="M59" s="606"/>
      <c r="N59" s="545"/>
      <c r="O59" s="545"/>
      <c r="P59" s="545"/>
      <c r="Q59" s="545"/>
      <c r="R59" s="545"/>
      <c r="S59" s="545"/>
      <c r="T59" s="547"/>
      <c r="U59" s="22"/>
    </row>
    <row r="60" spans="1:21" ht="23.25" customHeight="1">
      <c r="A60" s="565"/>
      <c r="B60" s="565"/>
      <c r="C60" s="565"/>
      <c r="D60" s="565"/>
      <c r="E60" s="565"/>
      <c r="F60" s="565"/>
      <c r="G60" s="17" t="s">
        <v>263</v>
      </c>
      <c r="H60" s="18">
        <v>20000</v>
      </c>
      <c r="I60" s="565"/>
      <c r="J60" s="565"/>
      <c r="K60" s="565"/>
      <c r="L60" s="623"/>
      <c r="M60" s="606"/>
      <c r="N60" s="545"/>
      <c r="O60" s="545"/>
      <c r="P60" s="545"/>
      <c r="Q60" s="545"/>
      <c r="R60" s="545"/>
      <c r="S60" s="545"/>
      <c r="T60" s="547"/>
      <c r="U60" s="22"/>
    </row>
    <row r="61" spans="1:21" ht="23.25" customHeight="1">
      <c r="A61" s="565"/>
      <c r="B61" s="565"/>
      <c r="C61" s="565"/>
      <c r="D61" s="565"/>
      <c r="E61" s="565"/>
      <c r="F61" s="565"/>
      <c r="G61" s="17" t="s">
        <v>264</v>
      </c>
      <c r="H61" s="18">
        <v>400000</v>
      </c>
      <c r="I61" s="565"/>
      <c r="J61" s="565"/>
      <c r="K61" s="565"/>
      <c r="L61" s="623"/>
      <c r="M61" s="606"/>
      <c r="N61" s="545"/>
      <c r="O61" s="545"/>
      <c r="P61" s="545"/>
      <c r="Q61" s="545"/>
      <c r="R61" s="545"/>
      <c r="S61" s="545"/>
      <c r="T61" s="547"/>
      <c r="U61" s="22"/>
    </row>
    <row r="62" spans="1:21" ht="23.25" customHeight="1">
      <c r="A62" s="565"/>
      <c r="B62" s="565"/>
      <c r="C62" s="565"/>
      <c r="D62" s="565"/>
      <c r="E62" s="565"/>
      <c r="F62" s="565"/>
      <c r="G62" s="17" t="s">
        <v>265</v>
      </c>
      <c r="H62" s="18">
        <v>50000</v>
      </c>
      <c r="I62" s="565"/>
      <c r="J62" s="565"/>
      <c r="K62" s="565"/>
      <c r="L62" s="623"/>
      <c r="M62" s="606"/>
      <c r="N62" s="545"/>
      <c r="O62" s="545"/>
      <c r="P62" s="545"/>
      <c r="Q62" s="545"/>
      <c r="R62" s="545"/>
      <c r="S62" s="545"/>
      <c r="T62" s="547"/>
      <c r="U62" s="22"/>
    </row>
    <row r="63" spans="1:21" ht="23.25" customHeight="1">
      <c r="A63" s="565"/>
      <c r="B63" s="565"/>
      <c r="C63" s="565"/>
      <c r="D63" s="565"/>
      <c r="E63" s="565"/>
      <c r="F63" s="565"/>
      <c r="G63" s="17" t="s">
        <v>266</v>
      </c>
      <c r="H63" s="18">
        <v>421000</v>
      </c>
      <c r="I63" s="565"/>
      <c r="J63" s="565"/>
      <c r="K63" s="565"/>
      <c r="L63" s="623"/>
      <c r="M63" s="606"/>
      <c r="N63" s="545"/>
      <c r="O63" s="545"/>
      <c r="P63" s="545"/>
      <c r="Q63" s="545"/>
      <c r="R63" s="545"/>
      <c r="S63" s="545"/>
      <c r="T63" s="547"/>
      <c r="U63" s="22"/>
    </row>
    <row r="64" spans="1:21" ht="23.25" customHeight="1">
      <c r="A64" s="565"/>
      <c r="B64" s="565"/>
      <c r="C64" s="565"/>
      <c r="D64" s="565"/>
      <c r="E64" s="565"/>
      <c r="F64" s="565"/>
      <c r="G64" s="17" t="s">
        <v>267</v>
      </c>
      <c r="H64" s="18">
        <v>336000</v>
      </c>
      <c r="I64" s="565"/>
      <c r="J64" s="565"/>
      <c r="K64" s="565"/>
      <c r="L64" s="623"/>
      <c r="M64" s="606"/>
      <c r="N64" s="545"/>
      <c r="O64" s="545"/>
      <c r="P64" s="545"/>
      <c r="Q64" s="545"/>
      <c r="R64" s="545"/>
      <c r="S64" s="545"/>
      <c r="T64" s="547"/>
      <c r="U64" s="22"/>
    </row>
    <row r="65" spans="1:21" ht="23.25" customHeight="1">
      <c r="A65" s="565"/>
      <c r="B65" s="565"/>
      <c r="C65" s="565"/>
      <c r="D65" s="565"/>
      <c r="E65" s="565"/>
      <c r="F65" s="565"/>
      <c r="G65" s="17" t="s">
        <v>268</v>
      </c>
      <c r="H65" s="18">
        <v>20000</v>
      </c>
      <c r="I65" s="565"/>
      <c r="J65" s="565"/>
      <c r="K65" s="565"/>
      <c r="L65" s="623"/>
      <c r="M65" s="606"/>
      <c r="N65" s="545"/>
      <c r="O65" s="545"/>
      <c r="P65" s="545"/>
      <c r="Q65" s="545"/>
      <c r="R65" s="545"/>
      <c r="S65" s="545"/>
      <c r="T65" s="547"/>
      <c r="U65" s="22"/>
    </row>
    <row r="66" spans="1:21" ht="38.25" customHeight="1">
      <c r="A66" s="657"/>
      <c r="B66" s="657"/>
      <c r="C66" s="657"/>
      <c r="D66" s="657"/>
      <c r="E66" s="657"/>
      <c r="F66" s="829"/>
      <c r="G66" s="24" t="s">
        <v>269</v>
      </c>
      <c r="H66" s="26">
        <v>400000</v>
      </c>
      <c r="I66" s="829"/>
      <c r="J66" s="657"/>
      <c r="K66" s="657"/>
      <c r="L66" s="624"/>
      <c r="M66" s="630"/>
      <c r="N66" s="556"/>
      <c r="O66" s="556"/>
      <c r="P66" s="556"/>
      <c r="Q66" s="556"/>
      <c r="R66" s="556"/>
      <c r="S66" s="556"/>
      <c r="T66" s="711"/>
      <c r="U66" s="27"/>
    </row>
    <row r="67" spans="1:21" ht="23.25" customHeight="1">
      <c r="A67" s="71"/>
      <c r="B67" s="72" t="s">
        <v>290</v>
      </c>
      <c r="C67" s="73"/>
      <c r="D67" s="73"/>
      <c r="E67" s="73"/>
      <c r="F67" s="74" t="s">
        <v>41</v>
      </c>
      <c r="G67" s="74" t="s">
        <v>41</v>
      </c>
      <c r="H67" s="31" t="s">
        <v>41</v>
      </c>
      <c r="I67" s="74" t="s">
        <v>41</v>
      </c>
      <c r="J67" s="72"/>
      <c r="K67" s="75"/>
      <c r="L67" s="130"/>
      <c r="M67" s="77">
        <f t="shared" ref="M67:S67" si="8">M57</f>
        <v>0</v>
      </c>
      <c r="N67" s="77">
        <f t="shared" si="8"/>
        <v>0</v>
      </c>
      <c r="O67" s="77">
        <f t="shared" si="8"/>
        <v>0</v>
      </c>
      <c r="P67" s="35">
        <f t="shared" si="8"/>
        <v>0</v>
      </c>
      <c r="Q67" s="35">
        <f t="shared" si="8"/>
        <v>0</v>
      </c>
      <c r="R67" s="35">
        <f t="shared" si="8"/>
        <v>0</v>
      </c>
      <c r="S67" s="35">
        <f t="shared" si="8"/>
        <v>0</v>
      </c>
      <c r="T67" s="78"/>
      <c r="U67" s="75"/>
    </row>
    <row r="68" spans="1:21" ht="23.25" customHeight="1">
      <c r="A68" s="8"/>
      <c r="B68" s="104"/>
      <c r="C68" s="104"/>
      <c r="D68" s="104"/>
      <c r="E68" s="104"/>
      <c r="F68" s="25" t="s">
        <v>41</v>
      </c>
      <c r="G68" s="25" t="s">
        <v>41</v>
      </c>
      <c r="H68" s="24" t="s">
        <v>41</v>
      </c>
      <c r="I68" s="25" t="s">
        <v>41</v>
      </c>
      <c r="J68" s="104"/>
      <c r="K68" s="91"/>
      <c r="L68" s="105"/>
      <c r="M68" s="106"/>
      <c r="N68" s="106"/>
      <c r="O68" s="106"/>
      <c r="P68" s="50"/>
      <c r="Q68" s="50"/>
      <c r="R68" s="50"/>
      <c r="S68" s="94"/>
      <c r="T68" s="104"/>
      <c r="U68" s="91"/>
    </row>
    <row r="69" spans="1:21" ht="24.2" customHeight="1">
      <c r="A69" s="95"/>
      <c r="B69" s="96" t="s">
        <v>291</v>
      </c>
      <c r="C69" s="97"/>
      <c r="D69" s="97"/>
      <c r="E69" s="97"/>
      <c r="F69" s="98" t="s">
        <v>41</v>
      </c>
      <c r="G69" s="98" t="s">
        <v>41</v>
      </c>
      <c r="H69" s="57" t="s">
        <v>41</v>
      </c>
      <c r="I69" s="98" t="s">
        <v>41</v>
      </c>
      <c r="J69" s="99"/>
      <c r="K69" s="100"/>
      <c r="L69" s="101"/>
      <c r="M69" s="102">
        <f t="shared" ref="M69:S69" si="9">M67</f>
        <v>0</v>
      </c>
      <c r="N69" s="102">
        <f t="shared" si="9"/>
        <v>0</v>
      </c>
      <c r="O69" s="102">
        <f t="shared" si="9"/>
        <v>0</v>
      </c>
      <c r="P69" s="61">
        <f t="shared" si="9"/>
        <v>0</v>
      </c>
      <c r="Q69" s="61">
        <f t="shared" si="9"/>
        <v>0</v>
      </c>
      <c r="R69" s="61">
        <f t="shared" si="9"/>
        <v>0</v>
      </c>
      <c r="S69" s="61">
        <f t="shared" si="9"/>
        <v>0</v>
      </c>
      <c r="T69" s="103"/>
      <c r="U69" s="100"/>
    </row>
    <row r="70" spans="1:21" ht="13.5" customHeight="1">
      <c r="A70" s="63"/>
      <c r="B70" s="64"/>
      <c r="C70" s="64"/>
      <c r="D70" s="64"/>
      <c r="E70" s="64"/>
      <c r="F70" s="17" t="s">
        <v>41</v>
      </c>
      <c r="G70" s="17" t="s">
        <v>41</v>
      </c>
      <c r="H70" s="17" t="s">
        <v>41</v>
      </c>
      <c r="I70" s="17" t="s">
        <v>41</v>
      </c>
      <c r="J70" s="16"/>
      <c r="K70" s="22"/>
      <c r="L70" s="19"/>
      <c r="M70" s="20"/>
      <c r="N70" s="20"/>
      <c r="O70" s="20"/>
      <c r="P70" s="20"/>
      <c r="Q70" s="20"/>
      <c r="R70" s="20"/>
      <c r="S70" s="20"/>
      <c r="T70" s="21"/>
      <c r="U70" s="22"/>
    </row>
    <row r="71" spans="1:21" ht="83.25" customHeight="1">
      <c r="A71" s="43">
        <v>15</v>
      </c>
      <c r="B71" s="92" t="s">
        <v>91</v>
      </c>
      <c r="C71" s="45" t="s">
        <v>292</v>
      </c>
      <c r="D71" s="45" t="s">
        <v>75</v>
      </c>
      <c r="E71" s="45" t="s">
        <v>76</v>
      </c>
      <c r="F71" s="24" t="s">
        <v>293</v>
      </c>
      <c r="G71" s="24" t="s">
        <v>294</v>
      </c>
      <c r="H71" s="26">
        <v>27863</v>
      </c>
      <c r="I71" s="26">
        <v>2089</v>
      </c>
      <c r="J71" s="45" t="s">
        <v>295</v>
      </c>
      <c r="K71" s="27"/>
      <c r="L71" s="49">
        <v>46057</v>
      </c>
      <c r="M71" s="50"/>
      <c r="N71" s="50"/>
      <c r="O71" s="50"/>
      <c r="P71" s="50"/>
      <c r="Q71" s="50"/>
      <c r="R71" s="50"/>
      <c r="S71" s="50"/>
      <c r="T71" s="132" t="s">
        <v>296</v>
      </c>
      <c r="U71" s="27"/>
    </row>
    <row r="72" spans="1:21" ht="23.25" customHeight="1">
      <c r="A72" s="71"/>
      <c r="B72" s="72" t="s">
        <v>297</v>
      </c>
      <c r="C72" s="73"/>
      <c r="D72" s="73"/>
      <c r="E72" s="73"/>
      <c r="F72" s="74" t="s">
        <v>41</v>
      </c>
      <c r="G72" s="74" t="s">
        <v>41</v>
      </c>
      <c r="H72" s="31" t="s">
        <v>41</v>
      </c>
      <c r="I72" s="74" t="s">
        <v>41</v>
      </c>
      <c r="J72" s="72"/>
      <c r="K72" s="75"/>
      <c r="L72" s="76"/>
      <c r="M72" s="77">
        <f t="shared" ref="M72:S72" si="10">M71</f>
        <v>0</v>
      </c>
      <c r="N72" s="77">
        <f t="shared" si="10"/>
        <v>0</v>
      </c>
      <c r="O72" s="77">
        <f t="shared" si="10"/>
        <v>0</v>
      </c>
      <c r="P72" s="35">
        <f t="shared" si="10"/>
        <v>0</v>
      </c>
      <c r="Q72" s="35">
        <f t="shared" si="10"/>
        <v>0</v>
      </c>
      <c r="R72" s="35">
        <f t="shared" si="10"/>
        <v>0</v>
      </c>
      <c r="S72" s="35">
        <f t="shared" si="10"/>
        <v>0</v>
      </c>
      <c r="T72" s="78"/>
      <c r="U72" s="75"/>
    </row>
    <row r="73" spans="1:21" ht="23.25" customHeight="1">
      <c r="A73" s="8"/>
      <c r="B73" s="104"/>
      <c r="C73" s="104"/>
      <c r="D73" s="104"/>
      <c r="E73" s="104"/>
      <c r="F73" s="25" t="s">
        <v>41</v>
      </c>
      <c r="G73" s="25" t="s">
        <v>41</v>
      </c>
      <c r="H73" s="24" t="s">
        <v>41</v>
      </c>
      <c r="I73" s="25" t="s">
        <v>41</v>
      </c>
      <c r="J73" s="104"/>
      <c r="K73" s="91"/>
      <c r="L73" s="105"/>
      <c r="M73" s="106"/>
      <c r="N73" s="106"/>
      <c r="O73" s="106"/>
      <c r="P73" s="50"/>
      <c r="Q73" s="50"/>
      <c r="R73" s="50"/>
      <c r="S73" s="94"/>
      <c r="T73" s="104"/>
      <c r="U73" s="91"/>
    </row>
    <row r="74" spans="1:21" ht="24.2" customHeight="1">
      <c r="A74" s="95"/>
      <c r="B74" s="96" t="s">
        <v>298</v>
      </c>
      <c r="C74" s="97"/>
      <c r="D74" s="97"/>
      <c r="E74" s="97"/>
      <c r="F74" s="98" t="s">
        <v>41</v>
      </c>
      <c r="G74" s="98" t="s">
        <v>41</v>
      </c>
      <c r="H74" s="57" t="s">
        <v>41</v>
      </c>
      <c r="I74" s="98" t="s">
        <v>41</v>
      </c>
      <c r="J74" s="99"/>
      <c r="K74" s="100"/>
      <c r="L74" s="101"/>
      <c r="M74" s="102">
        <f t="shared" ref="M74:S74" si="11">M72</f>
        <v>0</v>
      </c>
      <c r="N74" s="102">
        <f t="shared" si="11"/>
        <v>0</v>
      </c>
      <c r="O74" s="102">
        <f t="shared" si="11"/>
        <v>0</v>
      </c>
      <c r="P74" s="61">
        <f t="shared" si="11"/>
        <v>0</v>
      </c>
      <c r="Q74" s="61">
        <f t="shared" si="11"/>
        <v>0</v>
      </c>
      <c r="R74" s="61">
        <f t="shared" si="11"/>
        <v>0</v>
      </c>
      <c r="S74" s="61">
        <f t="shared" si="11"/>
        <v>0</v>
      </c>
      <c r="T74" s="103"/>
      <c r="U74" s="100"/>
    </row>
    <row r="75" spans="1:21" ht="17.100000000000001" customHeight="1">
      <c r="A75" s="63"/>
      <c r="B75" s="64"/>
      <c r="C75" s="64"/>
      <c r="D75" s="64"/>
      <c r="E75" s="64"/>
      <c r="F75" s="17" t="s">
        <v>41</v>
      </c>
      <c r="G75" s="17" t="s">
        <v>41</v>
      </c>
      <c r="H75" s="17" t="s">
        <v>41</v>
      </c>
      <c r="I75" s="17" t="s">
        <v>41</v>
      </c>
      <c r="J75" s="16"/>
      <c r="K75" s="22"/>
      <c r="L75" s="19"/>
      <c r="M75" s="20"/>
      <c r="N75" s="20"/>
      <c r="O75" s="20"/>
      <c r="P75" s="20"/>
      <c r="Q75" s="20"/>
      <c r="R75" s="20"/>
      <c r="S75" s="20"/>
      <c r="T75" s="21"/>
      <c r="U75" s="22"/>
    </row>
    <row r="76" spans="1:21" ht="139.35" customHeight="1">
      <c r="A76" s="43">
        <v>16</v>
      </c>
      <c r="B76" s="92" t="s">
        <v>91</v>
      </c>
      <c r="C76" s="45" t="s">
        <v>299</v>
      </c>
      <c r="D76" s="45" t="s">
        <v>75</v>
      </c>
      <c r="E76" s="45" t="s">
        <v>76</v>
      </c>
      <c r="F76" s="24" t="s">
        <v>300</v>
      </c>
      <c r="G76" s="24" t="s">
        <v>301</v>
      </c>
      <c r="H76" s="26">
        <v>20863</v>
      </c>
      <c r="I76" s="26">
        <v>1564.5</v>
      </c>
      <c r="J76" s="45" t="s">
        <v>302</v>
      </c>
      <c r="K76" s="27"/>
      <c r="L76" s="49">
        <v>46293</v>
      </c>
      <c r="M76" s="50"/>
      <c r="N76" s="50"/>
      <c r="O76" s="50"/>
      <c r="P76" s="50"/>
      <c r="Q76" s="50"/>
      <c r="R76" s="50"/>
      <c r="S76" s="50"/>
      <c r="T76" s="132" t="s">
        <v>303</v>
      </c>
      <c r="U76" s="27"/>
    </row>
    <row r="77" spans="1:21" ht="23.25" customHeight="1">
      <c r="A77" s="71"/>
      <c r="B77" s="72" t="s">
        <v>304</v>
      </c>
      <c r="C77" s="73"/>
      <c r="D77" s="73"/>
      <c r="E77" s="73"/>
      <c r="F77" s="74" t="s">
        <v>41</v>
      </c>
      <c r="G77" s="74" t="s">
        <v>41</v>
      </c>
      <c r="H77" s="31" t="s">
        <v>41</v>
      </c>
      <c r="I77" s="74" t="s">
        <v>41</v>
      </c>
      <c r="J77" s="72"/>
      <c r="K77" s="75"/>
      <c r="L77" s="76"/>
      <c r="M77" s="77">
        <f t="shared" ref="M77:S77" si="12">M76</f>
        <v>0</v>
      </c>
      <c r="N77" s="77">
        <f t="shared" si="12"/>
        <v>0</v>
      </c>
      <c r="O77" s="77">
        <f t="shared" si="12"/>
        <v>0</v>
      </c>
      <c r="P77" s="35">
        <f t="shared" si="12"/>
        <v>0</v>
      </c>
      <c r="Q77" s="35">
        <f t="shared" si="12"/>
        <v>0</v>
      </c>
      <c r="R77" s="35">
        <f t="shared" si="12"/>
        <v>0</v>
      </c>
      <c r="S77" s="35">
        <f t="shared" si="12"/>
        <v>0</v>
      </c>
      <c r="T77" s="78"/>
      <c r="U77" s="75"/>
    </row>
    <row r="78" spans="1:21" ht="23.25" customHeight="1">
      <c r="A78" s="8"/>
      <c r="B78" s="104"/>
      <c r="C78" s="104"/>
      <c r="D78" s="104"/>
      <c r="E78" s="104"/>
      <c r="F78" s="25" t="s">
        <v>41</v>
      </c>
      <c r="G78" s="25" t="s">
        <v>41</v>
      </c>
      <c r="H78" s="24" t="s">
        <v>41</v>
      </c>
      <c r="I78" s="25" t="s">
        <v>41</v>
      </c>
      <c r="J78" s="104"/>
      <c r="K78" s="91"/>
      <c r="L78" s="105"/>
      <c r="M78" s="106"/>
      <c r="N78" s="106"/>
      <c r="O78" s="106"/>
      <c r="P78" s="50"/>
      <c r="Q78" s="50"/>
      <c r="R78" s="50"/>
      <c r="S78" s="94"/>
      <c r="T78" s="104"/>
      <c r="U78" s="91"/>
    </row>
    <row r="79" spans="1:21" ht="24.2" customHeight="1">
      <c r="A79" s="107"/>
      <c r="B79" s="108" t="s">
        <v>305</v>
      </c>
      <c r="C79" s="109"/>
      <c r="D79" s="109"/>
      <c r="E79" s="109"/>
      <c r="F79" s="110" t="s">
        <v>41</v>
      </c>
      <c r="G79" s="110" t="s">
        <v>41</v>
      </c>
      <c r="H79" s="57" t="s">
        <v>41</v>
      </c>
      <c r="I79" s="110" t="s">
        <v>41</v>
      </c>
      <c r="J79" s="111"/>
      <c r="K79" s="112"/>
      <c r="L79" s="113"/>
      <c r="M79" s="114">
        <f t="shared" ref="M79:S79" si="13">M77</f>
        <v>0</v>
      </c>
      <c r="N79" s="114">
        <f t="shared" si="13"/>
        <v>0</v>
      </c>
      <c r="O79" s="114">
        <f t="shared" si="13"/>
        <v>0</v>
      </c>
      <c r="P79" s="133">
        <f t="shared" si="13"/>
        <v>0</v>
      </c>
      <c r="Q79" s="133">
        <f t="shared" si="13"/>
        <v>0</v>
      </c>
      <c r="R79" s="133">
        <f t="shared" si="13"/>
        <v>0</v>
      </c>
      <c r="S79" s="133">
        <f t="shared" si="13"/>
        <v>0</v>
      </c>
      <c r="T79" s="115"/>
      <c r="U79" s="112"/>
    </row>
    <row r="80" spans="1:21" ht="14.1" customHeight="1">
      <c r="A80" s="8"/>
      <c r="B80" s="104"/>
      <c r="C80" s="104"/>
      <c r="D80" s="104"/>
      <c r="E80" s="104"/>
      <c r="F80" s="25" t="s">
        <v>41</v>
      </c>
      <c r="G80" s="25" t="s">
        <v>41</v>
      </c>
      <c r="H80" s="24" t="s">
        <v>41</v>
      </c>
      <c r="I80" s="25" t="s">
        <v>41</v>
      </c>
      <c r="J80" s="116"/>
      <c r="K80" s="91"/>
      <c r="L80" s="117"/>
      <c r="M80" s="106"/>
      <c r="N80" s="106"/>
      <c r="O80" s="106"/>
      <c r="P80" s="85"/>
      <c r="Q80" s="85"/>
      <c r="R80" s="85"/>
      <c r="S80" s="85"/>
      <c r="T80" s="66"/>
      <c r="U80" s="91"/>
    </row>
    <row r="81" spans="1:21" ht="23.25" customHeight="1">
      <c r="A81" s="107"/>
      <c r="B81" s="111" t="s">
        <v>376</v>
      </c>
      <c r="C81" s="109"/>
      <c r="D81" s="109"/>
      <c r="E81" s="109"/>
      <c r="F81" s="110" t="s">
        <v>41</v>
      </c>
      <c r="G81" s="110" t="s">
        <v>41</v>
      </c>
      <c r="H81" s="57" t="s">
        <v>41</v>
      </c>
      <c r="I81" s="110" t="s">
        <v>41</v>
      </c>
      <c r="J81" s="111"/>
      <c r="K81" s="112"/>
      <c r="L81" s="113"/>
      <c r="M81" s="114">
        <f t="shared" ref="M81:S81" si="14">M79+M74+M69+M55+M40+M21+M13</f>
        <v>0</v>
      </c>
      <c r="N81" s="114">
        <f t="shared" si="14"/>
        <v>0</v>
      </c>
      <c r="O81" s="114">
        <f t="shared" si="14"/>
        <v>0</v>
      </c>
      <c r="P81" s="61">
        <f t="shared" si="14"/>
        <v>1892</v>
      </c>
      <c r="Q81" s="61">
        <f t="shared" si="14"/>
        <v>443</v>
      </c>
      <c r="R81" s="61">
        <f t="shared" si="14"/>
        <v>0</v>
      </c>
      <c r="S81" s="61">
        <f t="shared" si="14"/>
        <v>0</v>
      </c>
      <c r="T81" s="115"/>
      <c r="U81" s="112"/>
    </row>
    <row r="82" spans="1:21" ht="8.25" customHeight="1">
      <c r="A82" s="8"/>
      <c r="B82" s="140"/>
      <c r="C82" s="104"/>
      <c r="D82" s="104"/>
      <c r="E82" s="104"/>
      <c r="F82" s="25" t="s">
        <v>41</v>
      </c>
      <c r="G82" s="25" t="s">
        <v>41</v>
      </c>
      <c r="H82" s="17" t="s">
        <v>41</v>
      </c>
      <c r="I82" s="25" t="s">
        <v>41</v>
      </c>
      <c r="J82" s="116"/>
      <c r="K82" s="91"/>
      <c r="L82" s="117"/>
      <c r="M82" s="106"/>
      <c r="N82" s="106"/>
      <c r="O82" s="106"/>
      <c r="P82" s="20"/>
      <c r="Q82" s="20"/>
      <c r="R82" s="20"/>
      <c r="S82" s="20"/>
      <c r="T82" s="66"/>
      <c r="U82" s="91"/>
    </row>
    <row r="83" spans="1:21" ht="23.25" customHeight="1">
      <c r="A83" s="63"/>
      <c r="B83" s="141" t="s">
        <v>377</v>
      </c>
      <c r="C83" s="64"/>
      <c r="D83" s="64"/>
      <c r="E83" s="64"/>
      <c r="F83" s="17" t="s">
        <v>41</v>
      </c>
      <c r="G83" s="17" t="s">
        <v>41</v>
      </c>
      <c r="H83" s="17" t="s">
        <v>41</v>
      </c>
      <c r="I83" s="17" t="s">
        <v>41</v>
      </c>
      <c r="J83" s="16"/>
      <c r="K83" s="22"/>
      <c r="L83" s="19"/>
      <c r="M83" s="20"/>
      <c r="N83" s="20"/>
      <c r="O83" s="20"/>
      <c r="P83" s="20"/>
      <c r="Q83" s="20"/>
      <c r="R83" s="20"/>
      <c r="S83" s="20"/>
      <c r="T83" s="21"/>
      <c r="U83" s="22"/>
    </row>
    <row r="84" spans="1:21" ht="96.2" customHeight="1">
      <c r="A84" s="63"/>
      <c r="B84" s="121" t="s">
        <v>14</v>
      </c>
      <c r="C84" s="121" t="s">
        <v>378</v>
      </c>
      <c r="D84" s="121" t="s">
        <v>379</v>
      </c>
      <c r="E84" s="142"/>
      <c r="F84" s="122" t="s">
        <v>380</v>
      </c>
      <c r="G84" s="122" t="s">
        <v>381</v>
      </c>
      <c r="H84" s="122" t="s">
        <v>41</v>
      </c>
      <c r="I84" s="123">
        <f>330+300</f>
        <v>630</v>
      </c>
      <c r="J84" s="121" t="s">
        <v>382</v>
      </c>
      <c r="K84" s="124"/>
      <c r="L84" s="143" t="s">
        <v>383</v>
      </c>
      <c r="M84" s="126"/>
      <c r="N84" s="126"/>
      <c r="O84" s="126"/>
      <c r="P84" s="126"/>
      <c r="Q84" s="126"/>
      <c r="R84" s="126"/>
      <c r="S84" s="126"/>
      <c r="T84" s="127" t="s">
        <v>384</v>
      </c>
      <c r="U84" s="124"/>
    </row>
    <row r="85" spans="1:21" ht="38.25" customHeight="1">
      <c r="A85" s="63"/>
      <c r="B85" s="121" t="s">
        <v>14</v>
      </c>
      <c r="C85" s="121" t="s">
        <v>92</v>
      </c>
      <c r="D85" s="121" t="s">
        <v>16</v>
      </c>
      <c r="E85" s="121" t="s">
        <v>17</v>
      </c>
      <c r="F85" s="122" t="s">
        <v>385</v>
      </c>
      <c r="G85" s="144" t="s">
        <v>386</v>
      </c>
      <c r="H85" s="122" t="s">
        <v>41</v>
      </c>
      <c r="I85" s="123">
        <v>560.13</v>
      </c>
      <c r="J85" s="121" t="s">
        <v>387</v>
      </c>
      <c r="K85" s="124"/>
      <c r="L85" s="143" t="s">
        <v>383</v>
      </c>
      <c r="M85" s="126"/>
      <c r="N85" s="126"/>
      <c r="O85" s="126"/>
      <c r="P85" s="126"/>
      <c r="Q85" s="126"/>
      <c r="R85" s="126"/>
      <c r="S85" s="126"/>
      <c r="T85" s="127" t="s">
        <v>388</v>
      </c>
      <c r="U85" s="124"/>
    </row>
    <row r="86" spans="1:21" ht="36.200000000000003" customHeight="1">
      <c r="A86" s="145"/>
      <c r="B86" s="121" t="s">
        <v>91</v>
      </c>
      <c r="C86" s="121" t="s">
        <v>92</v>
      </c>
      <c r="D86" s="121" t="s">
        <v>16</v>
      </c>
      <c r="E86" s="121" t="s">
        <v>17</v>
      </c>
      <c r="F86" s="122" t="s">
        <v>389</v>
      </c>
      <c r="G86" s="146" t="s">
        <v>390</v>
      </c>
      <c r="H86" s="123">
        <v>30000</v>
      </c>
      <c r="I86" s="123">
        <v>180</v>
      </c>
      <c r="J86" s="121" t="s">
        <v>391</v>
      </c>
      <c r="K86" s="147"/>
      <c r="L86" s="148">
        <v>44830</v>
      </c>
      <c r="M86" s="149"/>
      <c r="N86" s="149"/>
      <c r="O86" s="149"/>
      <c r="P86" s="126"/>
      <c r="Q86" s="149"/>
      <c r="R86" s="149"/>
      <c r="S86" s="149"/>
      <c r="T86" s="127" t="s">
        <v>392</v>
      </c>
      <c r="U86" s="124"/>
    </row>
    <row r="87" spans="1:21" ht="53.25" customHeight="1">
      <c r="A87" s="821"/>
      <c r="B87" s="822" t="s">
        <v>91</v>
      </c>
      <c r="C87" s="822" t="s">
        <v>92</v>
      </c>
      <c r="D87" s="822" t="s">
        <v>75</v>
      </c>
      <c r="E87" s="822" t="s">
        <v>76</v>
      </c>
      <c r="F87" s="820" t="s">
        <v>393</v>
      </c>
      <c r="G87" s="122" t="s">
        <v>394</v>
      </c>
      <c r="H87" s="123">
        <v>150000</v>
      </c>
      <c r="I87" s="823">
        <v>475.5</v>
      </c>
      <c r="J87" s="822" t="s">
        <v>395</v>
      </c>
      <c r="K87" s="825"/>
      <c r="L87" s="824">
        <v>44713</v>
      </c>
      <c r="M87" s="808"/>
      <c r="N87" s="808"/>
      <c r="O87" s="808"/>
      <c r="P87" s="808"/>
      <c r="Q87" s="808"/>
      <c r="R87" s="808"/>
      <c r="S87" s="808"/>
      <c r="T87" s="831" t="s">
        <v>396</v>
      </c>
      <c r="U87" s="124"/>
    </row>
    <row r="88" spans="1:21" ht="23.25" customHeight="1">
      <c r="A88" s="565"/>
      <c r="B88" s="565"/>
      <c r="C88" s="565"/>
      <c r="D88" s="565"/>
      <c r="E88" s="565"/>
      <c r="F88" s="565"/>
      <c r="G88" s="122" t="s">
        <v>96</v>
      </c>
      <c r="H88" s="123">
        <v>100000</v>
      </c>
      <c r="I88" s="565"/>
      <c r="J88" s="565"/>
      <c r="K88" s="565"/>
      <c r="L88" s="606"/>
      <c r="M88" s="545"/>
      <c r="N88" s="545"/>
      <c r="O88" s="545"/>
      <c r="P88" s="545"/>
      <c r="Q88" s="545"/>
      <c r="R88" s="545"/>
      <c r="S88" s="545"/>
      <c r="T88" s="632"/>
      <c r="U88" s="124"/>
    </row>
    <row r="89" spans="1:21" ht="23.25" customHeight="1">
      <c r="A89" s="565"/>
      <c r="B89" s="565"/>
      <c r="C89" s="565"/>
      <c r="D89" s="565"/>
      <c r="E89" s="565"/>
      <c r="F89" s="565"/>
      <c r="G89" s="122" t="s">
        <v>97</v>
      </c>
      <c r="H89" s="123">
        <v>30000</v>
      </c>
      <c r="I89" s="565"/>
      <c r="J89" s="565"/>
      <c r="K89" s="565"/>
      <c r="L89" s="606"/>
      <c r="M89" s="545"/>
      <c r="N89" s="545"/>
      <c r="O89" s="545"/>
      <c r="P89" s="545"/>
      <c r="Q89" s="545"/>
      <c r="R89" s="545"/>
      <c r="S89" s="545"/>
      <c r="T89" s="632"/>
      <c r="U89" s="124"/>
    </row>
    <row r="90" spans="1:21" ht="38.25" customHeight="1">
      <c r="A90" s="565"/>
      <c r="B90" s="565"/>
      <c r="C90" s="565"/>
      <c r="D90" s="565"/>
      <c r="E90" s="565"/>
      <c r="F90" s="565"/>
      <c r="G90" s="122" t="s">
        <v>98</v>
      </c>
      <c r="H90" s="122" t="s">
        <v>99</v>
      </c>
      <c r="I90" s="565"/>
      <c r="J90" s="565"/>
      <c r="K90" s="565"/>
      <c r="L90" s="606"/>
      <c r="M90" s="545"/>
      <c r="N90" s="545"/>
      <c r="O90" s="545"/>
      <c r="P90" s="545"/>
      <c r="Q90" s="545"/>
      <c r="R90" s="545"/>
      <c r="S90" s="545"/>
      <c r="T90" s="632"/>
      <c r="U90" s="124"/>
    </row>
    <row r="91" spans="1:21" ht="23.25" customHeight="1">
      <c r="A91" s="565"/>
      <c r="B91" s="565"/>
      <c r="C91" s="565"/>
      <c r="D91" s="565"/>
      <c r="E91" s="565"/>
      <c r="F91" s="565"/>
      <c r="G91" s="122" t="s">
        <v>100</v>
      </c>
      <c r="H91" s="123">
        <v>3000000</v>
      </c>
      <c r="I91" s="565"/>
      <c r="J91" s="565"/>
      <c r="K91" s="565"/>
      <c r="L91" s="606"/>
      <c r="M91" s="545"/>
      <c r="N91" s="545"/>
      <c r="O91" s="545"/>
      <c r="P91" s="545"/>
      <c r="Q91" s="545"/>
      <c r="R91" s="545"/>
      <c r="S91" s="545"/>
      <c r="T91" s="819"/>
      <c r="U91" s="124"/>
    </row>
    <row r="92" spans="1:21" ht="53.25" customHeight="1">
      <c r="A92" s="821"/>
      <c r="B92" s="822" t="s">
        <v>91</v>
      </c>
      <c r="C92" s="822" t="s">
        <v>92</v>
      </c>
      <c r="D92" s="822" t="s">
        <v>75</v>
      </c>
      <c r="E92" s="822" t="s">
        <v>76</v>
      </c>
      <c r="F92" s="820" t="s">
        <v>397</v>
      </c>
      <c r="G92" s="144" t="s">
        <v>398</v>
      </c>
      <c r="H92" s="123">
        <v>150000</v>
      </c>
      <c r="I92" s="823">
        <v>642</v>
      </c>
      <c r="J92" s="822" t="s">
        <v>399</v>
      </c>
      <c r="K92" s="825"/>
      <c r="L92" s="824">
        <v>44743</v>
      </c>
      <c r="M92" s="808"/>
      <c r="N92" s="808"/>
      <c r="O92" s="808"/>
      <c r="P92" s="808"/>
      <c r="Q92" s="808"/>
      <c r="R92" s="808"/>
      <c r="S92" s="808"/>
      <c r="T92" s="830" t="s">
        <v>400</v>
      </c>
      <c r="U92" s="124"/>
    </row>
    <row r="93" spans="1:21" ht="23.25" customHeight="1">
      <c r="A93" s="565"/>
      <c r="B93" s="565"/>
      <c r="C93" s="565"/>
      <c r="D93" s="565"/>
      <c r="E93" s="565"/>
      <c r="F93" s="565"/>
      <c r="G93" s="146" t="s">
        <v>96</v>
      </c>
      <c r="H93" s="123">
        <v>100000</v>
      </c>
      <c r="I93" s="565"/>
      <c r="J93" s="565"/>
      <c r="K93" s="565"/>
      <c r="L93" s="606"/>
      <c r="M93" s="545"/>
      <c r="N93" s="545"/>
      <c r="O93" s="545"/>
      <c r="P93" s="545"/>
      <c r="Q93" s="545"/>
      <c r="R93" s="545"/>
      <c r="S93" s="545"/>
      <c r="T93" s="711"/>
      <c r="U93" s="124"/>
    </row>
    <row r="94" spans="1:21" ht="23.25" customHeight="1">
      <c r="A94" s="565"/>
      <c r="B94" s="565"/>
      <c r="C94" s="565"/>
      <c r="D94" s="565"/>
      <c r="E94" s="565"/>
      <c r="F94" s="565"/>
      <c r="G94" s="122" t="s">
        <v>97</v>
      </c>
      <c r="H94" s="123">
        <v>30000</v>
      </c>
      <c r="I94" s="565"/>
      <c r="J94" s="565"/>
      <c r="K94" s="565"/>
      <c r="L94" s="606"/>
      <c r="M94" s="545"/>
      <c r="N94" s="545"/>
      <c r="O94" s="545"/>
      <c r="P94" s="545"/>
      <c r="Q94" s="545"/>
      <c r="R94" s="545"/>
      <c r="S94" s="545"/>
      <c r="T94" s="632"/>
      <c r="U94" s="124"/>
    </row>
    <row r="95" spans="1:21" ht="38.25" customHeight="1">
      <c r="A95" s="565"/>
      <c r="B95" s="565"/>
      <c r="C95" s="565"/>
      <c r="D95" s="565"/>
      <c r="E95" s="565"/>
      <c r="F95" s="565"/>
      <c r="G95" s="122" t="s">
        <v>98</v>
      </c>
      <c r="H95" s="122" t="s">
        <v>99</v>
      </c>
      <c r="I95" s="565"/>
      <c r="J95" s="565"/>
      <c r="K95" s="565"/>
      <c r="L95" s="606"/>
      <c r="M95" s="545"/>
      <c r="N95" s="545"/>
      <c r="O95" s="545"/>
      <c r="P95" s="545"/>
      <c r="Q95" s="545"/>
      <c r="R95" s="545"/>
      <c r="S95" s="545"/>
      <c r="T95" s="632"/>
      <c r="U95" s="124"/>
    </row>
    <row r="96" spans="1:21" ht="23.25" customHeight="1">
      <c r="A96" s="565"/>
      <c r="B96" s="565"/>
      <c r="C96" s="565"/>
      <c r="D96" s="565"/>
      <c r="E96" s="565"/>
      <c r="F96" s="565"/>
      <c r="G96" s="122" t="s">
        <v>100</v>
      </c>
      <c r="H96" s="123">
        <v>3000000</v>
      </c>
      <c r="I96" s="565"/>
      <c r="J96" s="565"/>
      <c r="K96" s="565"/>
      <c r="L96" s="606"/>
      <c r="M96" s="545"/>
      <c r="N96" s="545"/>
      <c r="O96" s="545"/>
      <c r="P96" s="545"/>
      <c r="Q96" s="545"/>
      <c r="R96" s="545"/>
      <c r="S96" s="545"/>
      <c r="T96" s="819"/>
      <c r="U96" s="124"/>
    </row>
    <row r="97" spans="1:21" ht="38.25" customHeight="1">
      <c r="A97" s="63"/>
      <c r="B97" s="121" t="s">
        <v>14</v>
      </c>
      <c r="C97" s="121" t="s">
        <v>203</v>
      </c>
      <c r="D97" s="121" t="s">
        <v>16</v>
      </c>
      <c r="E97" s="121" t="s">
        <v>17</v>
      </c>
      <c r="F97" s="122" t="s">
        <v>401</v>
      </c>
      <c r="G97" s="122" t="s">
        <v>402</v>
      </c>
      <c r="H97" s="122" t="s">
        <v>41</v>
      </c>
      <c r="I97" s="123">
        <v>433.79</v>
      </c>
      <c r="J97" s="121" t="s">
        <v>403</v>
      </c>
      <c r="K97" s="124"/>
      <c r="L97" s="143" t="s">
        <v>383</v>
      </c>
      <c r="M97" s="126"/>
      <c r="N97" s="126"/>
      <c r="O97" s="126"/>
      <c r="P97" s="126"/>
      <c r="Q97" s="126"/>
      <c r="R97" s="126"/>
      <c r="S97" s="150"/>
      <c r="T97" s="121" t="s">
        <v>404</v>
      </c>
      <c r="U97" s="124"/>
    </row>
    <row r="98" spans="1:21" ht="94.35" customHeight="1">
      <c r="A98" s="63"/>
      <c r="B98" s="121" t="s">
        <v>91</v>
      </c>
      <c r="C98" s="121" t="s">
        <v>15</v>
      </c>
      <c r="D98" s="121" t="s">
        <v>75</v>
      </c>
      <c r="E98" s="121" t="s">
        <v>405</v>
      </c>
      <c r="F98" s="122" t="s">
        <v>406</v>
      </c>
      <c r="G98" s="122" t="s">
        <v>407</v>
      </c>
      <c r="H98" s="122" t="s">
        <v>41</v>
      </c>
      <c r="I98" s="123">
        <v>2578.5</v>
      </c>
      <c r="J98" s="121" t="s">
        <v>408</v>
      </c>
      <c r="K98" s="124"/>
      <c r="L98" s="148"/>
      <c r="M98" s="126"/>
      <c r="N98" s="126"/>
      <c r="O98" s="126"/>
      <c r="P98" s="126"/>
      <c r="Q98" s="126"/>
      <c r="R98" s="126"/>
      <c r="S98" s="126"/>
      <c r="T98" s="127" t="s">
        <v>409</v>
      </c>
      <c r="U98" s="124"/>
    </row>
    <row r="99" spans="1:21" ht="81.2" customHeight="1">
      <c r="A99" s="63"/>
      <c r="B99" s="121" t="s">
        <v>91</v>
      </c>
      <c r="C99" s="121" t="s">
        <v>15</v>
      </c>
      <c r="D99" s="121" t="s">
        <v>75</v>
      </c>
      <c r="E99" s="121" t="s">
        <v>76</v>
      </c>
      <c r="F99" s="122" t="s">
        <v>410</v>
      </c>
      <c r="G99" s="122" t="s">
        <v>411</v>
      </c>
      <c r="H99" s="122" t="s">
        <v>41</v>
      </c>
      <c r="I99" s="123">
        <v>500</v>
      </c>
      <c r="J99" s="121" t="s">
        <v>412</v>
      </c>
      <c r="K99" s="124"/>
      <c r="L99" s="148">
        <v>44469</v>
      </c>
      <c r="M99" s="126"/>
      <c r="N99" s="126"/>
      <c r="O99" s="126"/>
      <c r="P99" s="126"/>
      <c r="Q99" s="126"/>
      <c r="R99" s="126"/>
      <c r="S99" s="126"/>
      <c r="T99" s="127" t="s">
        <v>413</v>
      </c>
      <c r="U99" s="124"/>
    </row>
    <row r="100" spans="1:21" ht="53.25" customHeight="1">
      <c r="A100" s="821"/>
      <c r="B100" s="822" t="s">
        <v>42</v>
      </c>
      <c r="C100" s="822" t="s">
        <v>15</v>
      </c>
      <c r="D100" s="822" t="s">
        <v>16</v>
      </c>
      <c r="E100" s="822" t="s">
        <v>17</v>
      </c>
      <c r="F100" s="820" t="s">
        <v>414</v>
      </c>
      <c r="G100" s="144" t="s">
        <v>415</v>
      </c>
      <c r="H100" s="123">
        <v>100000</v>
      </c>
      <c r="I100" s="823">
        <v>1992</v>
      </c>
      <c r="J100" s="822" t="s">
        <v>416</v>
      </c>
      <c r="K100" s="825"/>
      <c r="L100" s="824">
        <v>44887</v>
      </c>
      <c r="M100" s="808"/>
      <c r="N100" s="808"/>
      <c r="O100" s="808"/>
      <c r="P100" s="808"/>
      <c r="Q100" s="808"/>
      <c r="R100" s="809">
        <f>I100</f>
        <v>1992</v>
      </c>
      <c r="S100" s="808"/>
      <c r="T100" s="826"/>
      <c r="U100" s="124"/>
    </row>
    <row r="101" spans="1:21" ht="23.25" customHeight="1">
      <c r="A101" s="565"/>
      <c r="B101" s="565"/>
      <c r="C101" s="565"/>
      <c r="D101" s="565"/>
      <c r="E101" s="565"/>
      <c r="F101" s="565"/>
      <c r="G101" s="146" t="s">
        <v>46</v>
      </c>
      <c r="H101" s="123">
        <v>80000</v>
      </c>
      <c r="I101" s="565"/>
      <c r="J101" s="565"/>
      <c r="K101" s="565"/>
      <c r="L101" s="606"/>
      <c r="M101" s="545"/>
      <c r="N101" s="545"/>
      <c r="O101" s="545"/>
      <c r="P101" s="545"/>
      <c r="Q101" s="545"/>
      <c r="R101" s="545"/>
      <c r="S101" s="545"/>
      <c r="T101" s="547"/>
      <c r="U101" s="124"/>
    </row>
    <row r="102" spans="1:21" ht="23.25" customHeight="1">
      <c r="A102" s="565"/>
      <c r="B102" s="565"/>
      <c r="C102" s="565"/>
      <c r="D102" s="565"/>
      <c r="E102" s="565"/>
      <c r="F102" s="565"/>
      <c r="G102" s="122" t="s">
        <v>47</v>
      </c>
      <c r="H102" s="123">
        <v>20000</v>
      </c>
      <c r="I102" s="565"/>
      <c r="J102" s="565"/>
      <c r="K102" s="565"/>
      <c r="L102" s="606"/>
      <c r="M102" s="545"/>
      <c r="N102" s="545"/>
      <c r="O102" s="545"/>
      <c r="P102" s="545"/>
      <c r="Q102" s="545"/>
      <c r="R102" s="545"/>
      <c r="S102" s="545"/>
      <c r="T102" s="547"/>
      <c r="U102" s="124"/>
    </row>
    <row r="103" spans="1:21" ht="23.25" customHeight="1">
      <c r="A103" s="565"/>
      <c r="B103" s="565"/>
      <c r="C103" s="565"/>
      <c r="D103" s="565"/>
      <c r="E103" s="565"/>
      <c r="F103" s="565"/>
      <c r="G103" s="122" t="s">
        <v>48</v>
      </c>
      <c r="H103" s="123">
        <v>80792.070000000007</v>
      </c>
      <c r="I103" s="565"/>
      <c r="J103" s="565"/>
      <c r="K103" s="565"/>
      <c r="L103" s="606"/>
      <c r="M103" s="545"/>
      <c r="N103" s="545"/>
      <c r="O103" s="545"/>
      <c r="P103" s="545"/>
      <c r="Q103" s="545"/>
      <c r="R103" s="545"/>
      <c r="S103" s="545"/>
      <c r="T103" s="547"/>
      <c r="U103" s="124"/>
    </row>
    <row r="104" spans="1:21" ht="23.25" customHeight="1">
      <c r="A104" s="565"/>
      <c r="B104" s="565"/>
      <c r="C104" s="565"/>
      <c r="D104" s="565"/>
      <c r="E104" s="565"/>
      <c r="F104" s="565"/>
      <c r="G104" s="122" t="s">
        <v>49</v>
      </c>
      <c r="H104" s="123">
        <v>80792.070000000007</v>
      </c>
      <c r="I104" s="565"/>
      <c r="J104" s="565"/>
      <c r="K104" s="565"/>
      <c r="L104" s="606"/>
      <c r="M104" s="545"/>
      <c r="N104" s="545"/>
      <c r="O104" s="545"/>
      <c r="P104" s="545"/>
      <c r="Q104" s="545"/>
      <c r="R104" s="545"/>
      <c r="S104" s="545"/>
      <c r="T104" s="547"/>
      <c r="U104" s="124"/>
    </row>
    <row r="105" spans="1:21" ht="23.25" customHeight="1">
      <c r="A105" s="565"/>
      <c r="B105" s="565"/>
      <c r="C105" s="565"/>
      <c r="D105" s="565"/>
      <c r="E105" s="565"/>
      <c r="F105" s="565"/>
      <c r="G105" s="122" t="s">
        <v>50</v>
      </c>
      <c r="H105" s="123">
        <v>80792.070000000007</v>
      </c>
      <c r="I105" s="565"/>
      <c r="J105" s="565"/>
      <c r="K105" s="565"/>
      <c r="L105" s="606"/>
      <c r="M105" s="545"/>
      <c r="N105" s="545"/>
      <c r="O105" s="545"/>
      <c r="P105" s="545"/>
      <c r="Q105" s="545"/>
      <c r="R105" s="545"/>
      <c r="S105" s="545"/>
      <c r="T105" s="547"/>
      <c r="U105" s="124"/>
    </row>
    <row r="106" spans="1:21" ht="23.25" customHeight="1">
      <c r="A106" s="565"/>
      <c r="B106" s="565"/>
      <c r="C106" s="565"/>
      <c r="D106" s="565"/>
      <c r="E106" s="565"/>
      <c r="F106" s="565"/>
      <c r="G106" s="122" t="s">
        <v>51</v>
      </c>
      <c r="H106" s="123">
        <v>80792.070000000007</v>
      </c>
      <c r="I106" s="565"/>
      <c r="J106" s="565"/>
      <c r="K106" s="565"/>
      <c r="L106" s="606"/>
      <c r="M106" s="545"/>
      <c r="N106" s="545"/>
      <c r="O106" s="545"/>
      <c r="P106" s="545"/>
      <c r="Q106" s="545"/>
      <c r="R106" s="545"/>
      <c r="S106" s="545"/>
      <c r="T106" s="547"/>
      <c r="U106" s="124"/>
    </row>
    <row r="107" spans="1:21" ht="23.25" customHeight="1">
      <c r="A107" s="565"/>
      <c r="B107" s="565"/>
      <c r="C107" s="565"/>
      <c r="D107" s="565"/>
      <c r="E107" s="565"/>
      <c r="F107" s="565"/>
      <c r="G107" s="122" t="s">
        <v>52</v>
      </c>
      <c r="H107" s="123">
        <v>20000</v>
      </c>
      <c r="I107" s="565"/>
      <c r="J107" s="565"/>
      <c r="K107" s="565"/>
      <c r="L107" s="606"/>
      <c r="M107" s="545"/>
      <c r="N107" s="545"/>
      <c r="O107" s="545"/>
      <c r="P107" s="545"/>
      <c r="Q107" s="545"/>
      <c r="R107" s="545"/>
      <c r="S107" s="545"/>
      <c r="T107" s="547"/>
      <c r="U107" s="124"/>
    </row>
    <row r="108" spans="1:21" ht="23.25" customHeight="1">
      <c r="A108" s="565"/>
      <c r="B108" s="565"/>
      <c r="C108" s="565"/>
      <c r="D108" s="565"/>
      <c r="E108" s="565"/>
      <c r="F108" s="565"/>
      <c r="G108" s="122" t="s">
        <v>55</v>
      </c>
      <c r="H108" s="123">
        <v>100000</v>
      </c>
      <c r="I108" s="565"/>
      <c r="J108" s="565"/>
      <c r="K108" s="565"/>
      <c r="L108" s="606"/>
      <c r="M108" s="545"/>
      <c r="N108" s="545"/>
      <c r="O108" s="545"/>
      <c r="P108" s="545"/>
      <c r="Q108" s="545"/>
      <c r="R108" s="545"/>
      <c r="S108" s="545"/>
      <c r="T108" s="547"/>
      <c r="U108" s="124"/>
    </row>
    <row r="109" spans="1:21" ht="68.25" customHeight="1">
      <c r="A109" s="821"/>
      <c r="B109" s="822" t="s">
        <v>91</v>
      </c>
      <c r="C109" s="822" t="s">
        <v>15</v>
      </c>
      <c r="D109" s="822" t="s">
        <v>75</v>
      </c>
      <c r="E109" s="822" t="s">
        <v>76</v>
      </c>
      <c r="F109" s="820" t="s">
        <v>417</v>
      </c>
      <c r="G109" s="122" t="s">
        <v>418</v>
      </c>
      <c r="H109" s="123">
        <v>50000</v>
      </c>
      <c r="I109" s="823">
        <v>393</v>
      </c>
      <c r="J109" s="822" t="s">
        <v>419</v>
      </c>
      <c r="K109" s="825"/>
      <c r="L109" s="824">
        <v>44752</v>
      </c>
      <c r="M109" s="808"/>
      <c r="N109" s="808"/>
      <c r="O109" s="808"/>
      <c r="P109" s="808"/>
      <c r="Q109" s="808"/>
      <c r="R109" s="808"/>
      <c r="S109" s="808"/>
      <c r="T109" s="810" t="s">
        <v>420</v>
      </c>
      <c r="U109" s="124"/>
    </row>
    <row r="110" spans="1:21" ht="23.25" customHeight="1">
      <c r="A110" s="565"/>
      <c r="B110" s="565"/>
      <c r="C110" s="565"/>
      <c r="D110" s="565"/>
      <c r="E110" s="565"/>
      <c r="F110" s="565"/>
      <c r="G110" s="122" t="s">
        <v>421</v>
      </c>
      <c r="H110" s="123">
        <v>100000</v>
      </c>
      <c r="I110" s="565"/>
      <c r="J110" s="565"/>
      <c r="K110" s="565"/>
      <c r="L110" s="606"/>
      <c r="M110" s="545"/>
      <c r="N110" s="545"/>
      <c r="O110" s="545"/>
      <c r="P110" s="545"/>
      <c r="Q110" s="545"/>
      <c r="R110" s="545"/>
      <c r="S110" s="545"/>
      <c r="T110" s="547"/>
      <c r="U110" s="124"/>
    </row>
    <row r="111" spans="1:21" ht="23.25" customHeight="1">
      <c r="A111" s="565"/>
      <c r="B111" s="565"/>
      <c r="C111" s="565"/>
      <c r="D111" s="565"/>
      <c r="E111" s="565"/>
      <c r="F111" s="565"/>
      <c r="G111" s="122" t="s">
        <v>234</v>
      </c>
      <c r="H111" s="123">
        <v>300000</v>
      </c>
      <c r="I111" s="565"/>
      <c r="J111" s="565"/>
      <c r="K111" s="565"/>
      <c r="L111" s="606"/>
      <c r="M111" s="545"/>
      <c r="N111" s="545"/>
      <c r="O111" s="545"/>
      <c r="P111" s="545"/>
      <c r="Q111" s="545"/>
      <c r="R111" s="545"/>
      <c r="S111" s="545"/>
      <c r="T111" s="547"/>
      <c r="U111" s="124"/>
    </row>
    <row r="112" spans="1:21" ht="38.25" customHeight="1">
      <c r="A112" s="565"/>
      <c r="B112" s="565"/>
      <c r="C112" s="565"/>
      <c r="D112" s="565"/>
      <c r="E112" s="565"/>
      <c r="F112" s="565"/>
      <c r="G112" s="122" t="s">
        <v>422</v>
      </c>
      <c r="H112" s="123">
        <v>3000000</v>
      </c>
      <c r="I112" s="565"/>
      <c r="J112" s="565"/>
      <c r="K112" s="565"/>
      <c r="L112" s="606"/>
      <c r="M112" s="545"/>
      <c r="N112" s="545"/>
      <c r="O112" s="545"/>
      <c r="P112" s="545"/>
      <c r="Q112" s="545"/>
      <c r="R112" s="545"/>
      <c r="S112" s="545"/>
      <c r="T112" s="547"/>
      <c r="U112" s="124"/>
    </row>
    <row r="113" spans="1:21" ht="23.25" customHeight="1">
      <c r="A113" s="152"/>
      <c r="B113" s="153" t="s">
        <v>14</v>
      </c>
      <c r="C113" s="153" t="s">
        <v>324</v>
      </c>
      <c r="D113" s="153" t="s">
        <v>423</v>
      </c>
      <c r="E113" s="153" t="s">
        <v>424</v>
      </c>
      <c r="F113" s="144" t="s">
        <v>425</v>
      </c>
      <c r="G113" s="144" t="s">
        <v>426</v>
      </c>
      <c r="H113" s="144" t="s">
        <v>41</v>
      </c>
      <c r="I113" s="154">
        <v>51075</v>
      </c>
      <c r="J113" s="153" t="s">
        <v>427</v>
      </c>
      <c r="K113" s="155"/>
      <c r="L113" s="156">
        <v>48072</v>
      </c>
      <c r="M113" s="157"/>
      <c r="N113" s="157"/>
      <c r="O113" s="157"/>
      <c r="P113" s="157"/>
      <c r="Q113" s="157"/>
      <c r="R113" s="157"/>
      <c r="S113" s="157"/>
      <c r="T113" s="158" t="s">
        <v>428</v>
      </c>
      <c r="U113" s="155"/>
    </row>
    <row r="114" spans="1:21" ht="53.25" customHeight="1">
      <c r="A114" s="159"/>
      <c r="B114" s="160" t="s">
        <v>42</v>
      </c>
      <c r="C114" s="160" t="s">
        <v>15</v>
      </c>
      <c r="D114" s="160" t="s">
        <v>66</v>
      </c>
      <c r="E114" s="161"/>
      <c r="F114" s="146" t="s">
        <v>429</v>
      </c>
      <c r="G114" s="146" t="s">
        <v>430</v>
      </c>
      <c r="H114" s="162">
        <v>10000000</v>
      </c>
      <c r="I114" s="162">
        <v>784</v>
      </c>
      <c r="J114" s="160" t="s">
        <v>431</v>
      </c>
      <c r="K114" s="163"/>
      <c r="L114" s="164">
        <v>44922</v>
      </c>
      <c r="M114" s="165"/>
      <c r="N114" s="165"/>
      <c r="O114" s="165"/>
      <c r="P114" s="165"/>
      <c r="Q114" s="165"/>
      <c r="R114" s="165"/>
      <c r="S114" s="165">
        <f>I114</f>
        <v>784</v>
      </c>
      <c r="T114" s="166"/>
      <c r="U114" s="163"/>
    </row>
    <row r="115" spans="1:21" ht="38.25" customHeight="1">
      <c r="A115" s="821"/>
      <c r="B115" s="822" t="s">
        <v>42</v>
      </c>
      <c r="C115" s="822" t="s">
        <v>15</v>
      </c>
      <c r="D115" s="822" t="s">
        <v>16</v>
      </c>
      <c r="E115" s="822" t="s">
        <v>17</v>
      </c>
      <c r="F115" s="820" t="s">
        <v>432</v>
      </c>
      <c r="G115" s="122" t="s">
        <v>433</v>
      </c>
      <c r="H115" s="123">
        <v>10000</v>
      </c>
      <c r="I115" s="823">
        <v>707.46</v>
      </c>
      <c r="J115" s="822" t="s">
        <v>431</v>
      </c>
      <c r="K115" s="825"/>
      <c r="L115" s="824">
        <v>44922</v>
      </c>
      <c r="M115" s="808"/>
      <c r="N115" s="808"/>
      <c r="O115" s="808"/>
      <c r="P115" s="808"/>
      <c r="Q115" s="808"/>
      <c r="R115" s="808"/>
      <c r="S115" s="809">
        <f>I115</f>
        <v>707.46</v>
      </c>
      <c r="T115" s="826"/>
      <c r="U115" s="124"/>
    </row>
    <row r="116" spans="1:21" ht="23.25" customHeight="1">
      <c r="A116" s="565"/>
      <c r="B116" s="565"/>
      <c r="C116" s="565"/>
      <c r="D116" s="565"/>
      <c r="E116" s="565"/>
      <c r="F116" s="565"/>
      <c r="G116" s="122" t="s">
        <v>55</v>
      </c>
      <c r="H116" s="123">
        <v>50000</v>
      </c>
      <c r="I116" s="565"/>
      <c r="J116" s="565"/>
      <c r="K116" s="565"/>
      <c r="L116" s="606"/>
      <c r="M116" s="545"/>
      <c r="N116" s="545"/>
      <c r="O116" s="545"/>
      <c r="P116" s="545"/>
      <c r="Q116" s="545"/>
      <c r="R116" s="545"/>
      <c r="S116" s="545"/>
      <c r="T116" s="547"/>
      <c r="U116" s="124"/>
    </row>
    <row r="117" spans="1:21" ht="128.25" customHeight="1">
      <c r="A117" s="145"/>
      <c r="B117" s="121" t="s">
        <v>42</v>
      </c>
      <c r="C117" s="121" t="s">
        <v>15</v>
      </c>
      <c r="D117" s="121" t="s">
        <v>16</v>
      </c>
      <c r="E117" s="121" t="s">
        <v>17</v>
      </c>
      <c r="F117" s="122" t="s">
        <v>434</v>
      </c>
      <c r="G117" s="122" t="s">
        <v>435</v>
      </c>
      <c r="H117" s="167" t="s">
        <v>436</v>
      </c>
      <c r="I117" s="123">
        <v>240.41</v>
      </c>
      <c r="J117" s="121" t="s">
        <v>437</v>
      </c>
      <c r="K117" s="124"/>
      <c r="L117" s="148">
        <v>44916</v>
      </c>
      <c r="M117" s="126"/>
      <c r="N117" s="126"/>
      <c r="O117" s="126"/>
      <c r="P117" s="126"/>
      <c r="Q117" s="126"/>
      <c r="R117" s="126"/>
      <c r="S117" s="126">
        <f>I117</f>
        <v>240.41</v>
      </c>
      <c r="T117" s="151"/>
      <c r="U117" s="124"/>
    </row>
    <row r="118" spans="1:21" ht="68.25" customHeight="1">
      <c r="A118" s="145"/>
      <c r="B118" s="121" t="s">
        <v>438</v>
      </c>
      <c r="C118" s="121" t="s">
        <v>15</v>
      </c>
      <c r="D118" s="121" t="s">
        <v>16</v>
      </c>
      <c r="E118" s="121" t="s">
        <v>17</v>
      </c>
      <c r="F118" s="122" t="s">
        <v>439</v>
      </c>
      <c r="G118" s="122" t="s">
        <v>440</v>
      </c>
      <c r="H118" s="123">
        <v>500000</v>
      </c>
      <c r="I118" s="123">
        <v>787</v>
      </c>
      <c r="J118" s="121" t="s">
        <v>441</v>
      </c>
      <c r="K118" s="124"/>
      <c r="L118" s="148">
        <v>44967</v>
      </c>
      <c r="M118" s="126"/>
      <c r="N118" s="126"/>
      <c r="O118" s="126"/>
      <c r="P118" s="126"/>
      <c r="Q118" s="126"/>
      <c r="R118" s="126"/>
      <c r="S118" s="126"/>
      <c r="T118" s="151"/>
      <c r="U118" s="124"/>
    </row>
    <row r="119" spans="1:21" ht="83.25" customHeight="1">
      <c r="A119" s="145"/>
      <c r="B119" s="121" t="s">
        <v>438</v>
      </c>
      <c r="C119" s="121" t="s">
        <v>15</v>
      </c>
      <c r="D119" s="121" t="s">
        <v>16</v>
      </c>
      <c r="E119" s="121" t="s">
        <v>17</v>
      </c>
      <c r="F119" s="122" t="s">
        <v>442</v>
      </c>
      <c r="G119" s="122" t="s">
        <v>443</v>
      </c>
      <c r="H119" s="123">
        <v>500000</v>
      </c>
      <c r="I119" s="123">
        <v>787</v>
      </c>
      <c r="J119" s="121" t="s">
        <v>441</v>
      </c>
      <c r="K119" s="124"/>
      <c r="L119" s="148">
        <v>44967</v>
      </c>
      <c r="M119" s="126"/>
      <c r="N119" s="126"/>
      <c r="O119" s="126"/>
      <c r="P119" s="126"/>
      <c r="Q119" s="126"/>
      <c r="R119" s="126"/>
      <c r="S119" s="126"/>
      <c r="T119" s="151"/>
      <c r="U119" s="124"/>
    </row>
    <row r="120" spans="1:21" ht="68.25" customHeight="1">
      <c r="A120" s="145"/>
      <c r="B120" s="121" t="s">
        <v>438</v>
      </c>
      <c r="C120" s="121" t="s">
        <v>15</v>
      </c>
      <c r="D120" s="121" t="s">
        <v>16</v>
      </c>
      <c r="E120" s="121" t="s">
        <v>17</v>
      </c>
      <c r="F120" s="122" t="s">
        <v>444</v>
      </c>
      <c r="G120" s="122" t="s">
        <v>445</v>
      </c>
      <c r="H120" s="123">
        <v>220000</v>
      </c>
      <c r="I120" s="123">
        <v>525</v>
      </c>
      <c r="J120" s="121" t="s">
        <v>446</v>
      </c>
      <c r="K120" s="124"/>
      <c r="L120" s="148">
        <v>45016</v>
      </c>
      <c r="M120" s="126"/>
      <c r="N120" s="126"/>
      <c r="O120" s="126"/>
      <c r="P120" s="126"/>
      <c r="Q120" s="126"/>
      <c r="R120" s="126"/>
      <c r="S120" s="126">
        <f>I120</f>
        <v>525</v>
      </c>
      <c r="T120" s="168"/>
      <c r="U120" s="124"/>
    </row>
    <row r="121" spans="1:21" ht="53.25" customHeight="1">
      <c r="A121" s="821"/>
      <c r="B121" s="822" t="s">
        <v>91</v>
      </c>
      <c r="C121" s="822" t="s">
        <v>15</v>
      </c>
      <c r="D121" s="822" t="s">
        <v>75</v>
      </c>
      <c r="E121" s="822" t="s">
        <v>76</v>
      </c>
      <c r="F121" s="820" t="s">
        <v>447</v>
      </c>
      <c r="G121" s="122" t="s">
        <v>448</v>
      </c>
      <c r="H121" s="123">
        <v>100000</v>
      </c>
      <c r="I121" s="823">
        <v>364</v>
      </c>
      <c r="J121" s="822" t="s">
        <v>449</v>
      </c>
      <c r="K121" s="825"/>
      <c r="L121" s="824">
        <v>44957</v>
      </c>
      <c r="M121" s="808"/>
      <c r="N121" s="808"/>
      <c r="O121" s="808"/>
      <c r="P121" s="808"/>
      <c r="Q121" s="808"/>
      <c r="R121" s="808"/>
      <c r="S121" s="808"/>
      <c r="T121" s="826"/>
      <c r="U121" s="124"/>
    </row>
    <row r="122" spans="1:21" ht="23.25" customHeight="1">
      <c r="A122" s="565"/>
      <c r="B122" s="565"/>
      <c r="C122" s="565"/>
      <c r="D122" s="565"/>
      <c r="E122" s="565"/>
      <c r="F122" s="565"/>
      <c r="G122" s="122" t="s">
        <v>421</v>
      </c>
      <c r="H122" s="123">
        <v>40000</v>
      </c>
      <c r="I122" s="565"/>
      <c r="J122" s="565"/>
      <c r="K122" s="565"/>
      <c r="L122" s="606"/>
      <c r="M122" s="545"/>
      <c r="N122" s="545"/>
      <c r="O122" s="545"/>
      <c r="P122" s="545"/>
      <c r="Q122" s="545"/>
      <c r="R122" s="545"/>
      <c r="S122" s="545"/>
      <c r="T122" s="547"/>
      <c r="U122" s="124"/>
    </row>
    <row r="123" spans="1:21" ht="23.25" customHeight="1">
      <c r="A123" s="565"/>
      <c r="B123" s="565"/>
      <c r="C123" s="565"/>
      <c r="D123" s="565"/>
      <c r="E123" s="565"/>
      <c r="F123" s="565"/>
      <c r="G123" s="122" t="s">
        <v>97</v>
      </c>
      <c r="H123" s="123">
        <v>10000</v>
      </c>
      <c r="I123" s="565"/>
      <c r="J123" s="565"/>
      <c r="K123" s="565"/>
      <c r="L123" s="606"/>
      <c r="M123" s="545"/>
      <c r="N123" s="545"/>
      <c r="O123" s="545"/>
      <c r="P123" s="545"/>
      <c r="Q123" s="545"/>
      <c r="R123" s="545"/>
      <c r="S123" s="545"/>
      <c r="T123" s="547"/>
      <c r="U123" s="124"/>
    </row>
    <row r="124" spans="1:21" ht="38.25" customHeight="1">
      <c r="A124" s="565"/>
      <c r="B124" s="565"/>
      <c r="C124" s="565"/>
      <c r="D124" s="565"/>
      <c r="E124" s="565"/>
      <c r="F124" s="565"/>
      <c r="G124" s="122" t="s">
        <v>98</v>
      </c>
      <c r="H124" s="122" t="s">
        <v>99</v>
      </c>
      <c r="I124" s="565"/>
      <c r="J124" s="565"/>
      <c r="K124" s="565"/>
      <c r="L124" s="606"/>
      <c r="M124" s="545"/>
      <c r="N124" s="545"/>
      <c r="O124" s="545"/>
      <c r="P124" s="545"/>
      <c r="Q124" s="545"/>
      <c r="R124" s="545"/>
      <c r="S124" s="545"/>
      <c r="T124" s="547"/>
      <c r="U124" s="124"/>
    </row>
    <row r="125" spans="1:21" ht="23.25" customHeight="1">
      <c r="A125" s="565"/>
      <c r="B125" s="565"/>
      <c r="C125" s="565"/>
      <c r="D125" s="565"/>
      <c r="E125" s="565"/>
      <c r="F125" s="565"/>
      <c r="G125" s="122" t="s">
        <v>100</v>
      </c>
      <c r="H125" s="123">
        <v>1000000</v>
      </c>
      <c r="I125" s="565"/>
      <c r="J125" s="565"/>
      <c r="K125" s="565"/>
      <c r="L125" s="606"/>
      <c r="M125" s="545"/>
      <c r="N125" s="545"/>
      <c r="O125" s="545"/>
      <c r="P125" s="545"/>
      <c r="Q125" s="545"/>
      <c r="R125" s="545"/>
      <c r="S125" s="545"/>
      <c r="T125" s="547"/>
      <c r="U125" s="124"/>
    </row>
    <row r="126" spans="1:21" ht="68.25" customHeight="1">
      <c r="A126" s="821"/>
      <c r="B126" s="822" t="s">
        <v>91</v>
      </c>
      <c r="C126" s="822" t="s">
        <v>92</v>
      </c>
      <c r="D126" s="822" t="s">
        <v>75</v>
      </c>
      <c r="E126" s="822" t="s">
        <v>76</v>
      </c>
      <c r="F126" s="820" t="s">
        <v>450</v>
      </c>
      <c r="G126" s="144" t="s">
        <v>451</v>
      </c>
      <c r="H126" s="123">
        <v>190000</v>
      </c>
      <c r="I126" s="823">
        <v>600</v>
      </c>
      <c r="J126" s="822" t="s">
        <v>452</v>
      </c>
      <c r="K126" s="825"/>
      <c r="L126" s="824">
        <v>44897</v>
      </c>
      <c r="M126" s="808"/>
      <c r="N126" s="808"/>
      <c r="O126" s="808"/>
      <c r="P126" s="808"/>
      <c r="Q126" s="808"/>
      <c r="R126" s="808"/>
      <c r="S126" s="809">
        <f>I126</f>
        <v>600</v>
      </c>
      <c r="T126" s="810" t="s">
        <v>453</v>
      </c>
      <c r="U126" s="124"/>
    </row>
    <row r="127" spans="1:21" ht="23.25" customHeight="1">
      <c r="A127" s="565"/>
      <c r="B127" s="565"/>
      <c r="C127" s="565"/>
      <c r="D127" s="565"/>
      <c r="E127" s="565"/>
      <c r="F127" s="565"/>
      <c r="G127" s="146" t="s">
        <v>96</v>
      </c>
      <c r="H127" s="123">
        <v>100000</v>
      </c>
      <c r="I127" s="565"/>
      <c r="J127" s="565"/>
      <c r="K127" s="565"/>
      <c r="L127" s="606"/>
      <c r="M127" s="545"/>
      <c r="N127" s="545"/>
      <c r="O127" s="545"/>
      <c r="P127" s="545"/>
      <c r="Q127" s="545"/>
      <c r="R127" s="545"/>
      <c r="S127" s="545"/>
      <c r="T127" s="547"/>
      <c r="U127" s="124"/>
    </row>
    <row r="128" spans="1:21" ht="23.25" customHeight="1">
      <c r="A128" s="565"/>
      <c r="B128" s="565"/>
      <c r="C128" s="565"/>
      <c r="D128" s="565"/>
      <c r="E128" s="565"/>
      <c r="F128" s="565"/>
      <c r="G128" s="122" t="s">
        <v>97</v>
      </c>
      <c r="H128" s="123">
        <v>50000</v>
      </c>
      <c r="I128" s="565"/>
      <c r="J128" s="565"/>
      <c r="K128" s="565"/>
      <c r="L128" s="606"/>
      <c r="M128" s="545"/>
      <c r="N128" s="545"/>
      <c r="O128" s="545"/>
      <c r="P128" s="545"/>
      <c r="Q128" s="545"/>
      <c r="R128" s="545"/>
      <c r="S128" s="545"/>
      <c r="T128" s="547"/>
      <c r="U128" s="124"/>
    </row>
    <row r="129" spans="1:21" ht="38.25" customHeight="1">
      <c r="A129" s="565"/>
      <c r="B129" s="565"/>
      <c r="C129" s="565"/>
      <c r="D129" s="565"/>
      <c r="E129" s="565"/>
      <c r="F129" s="565"/>
      <c r="G129" s="122" t="s">
        <v>98</v>
      </c>
      <c r="H129" s="122" t="s">
        <v>99</v>
      </c>
      <c r="I129" s="565"/>
      <c r="J129" s="565"/>
      <c r="K129" s="565"/>
      <c r="L129" s="606"/>
      <c r="M129" s="545"/>
      <c r="N129" s="545"/>
      <c r="O129" s="545"/>
      <c r="P129" s="545"/>
      <c r="Q129" s="545"/>
      <c r="R129" s="545"/>
      <c r="S129" s="545"/>
      <c r="T129" s="547"/>
      <c r="U129" s="124"/>
    </row>
    <row r="130" spans="1:21" ht="23.25" customHeight="1">
      <c r="A130" s="565"/>
      <c r="B130" s="565"/>
      <c r="C130" s="565"/>
      <c r="D130" s="565"/>
      <c r="E130" s="565"/>
      <c r="F130" s="565"/>
      <c r="G130" s="122" t="s">
        <v>100</v>
      </c>
      <c r="H130" s="123">
        <v>3000000</v>
      </c>
      <c r="I130" s="565"/>
      <c r="J130" s="565"/>
      <c r="K130" s="565"/>
      <c r="L130" s="606"/>
      <c r="M130" s="545"/>
      <c r="N130" s="545"/>
      <c r="O130" s="545"/>
      <c r="P130" s="545"/>
      <c r="Q130" s="545"/>
      <c r="R130" s="545"/>
      <c r="S130" s="545"/>
      <c r="T130" s="547"/>
      <c r="U130" s="124"/>
    </row>
    <row r="131" spans="1:21" ht="23.25" customHeight="1">
      <c r="A131" s="812"/>
      <c r="B131" s="811" t="s">
        <v>91</v>
      </c>
      <c r="C131" s="811" t="s">
        <v>367</v>
      </c>
      <c r="D131" s="811" t="s">
        <v>352</v>
      </c>
      <c r="E131" s="811" t="s">
        <v>353</v>
      </c>
      <c r="F131" s="813" t="s">
        <v>454</v>
      </c>
      <c r="G131" s="169" t="s">
        <v>455</v>
      </c>
      <c r="H131" s="154">
        <v>710803</v>
      </c>
      <c r="I131" s="815">
        <v>2795</v>
      </c>
      <c r="J131" s="811" t="s">
        <v>456</v>
      </c>
      <c r="K131" s="170"/>
      <c r="L131" s="816">
        <v>44861</v>
      </c>
      <c r="M131" s="171"/>
      <c r="N131" s="171"/>
      <c r="O131" s="171"/>
      <c r="P131" s="171"/>
      <c r="Q131" s="817">
        <f>I131</f>
        <v>2795</v>
      </c>
      <c r="R131" s="171"/>
      <c r="S131" s="171"/>
      <c r="T131" s="818"/>
      <c r="U131" s="170"/>
    </row>
    <row r="132" spans="1:21" ht="23.25" customHeight="1">
      <c r="A132" s="674"/>
      <c r="B132" s="674"/>
      <c r="C132" s="674"/>
      <c r="D132" s="674"/>
      <c r="E132" s="674"/>
      <c r="F132" s="672"/>
      <c r="G132" s="172" t="s">
        <v>457</v>
      </c>
      <c r="H132" s="173">
        <v>1500000</v>
      </c>
      <c r="I132" s="672"/>
      <c r="J132" s="674"/>
      <c r="K132" s="174"/>
      <c r="L132" s="651"/>
      <c r="M132" s="175"/>
      <c r="N132" s="175"/>
      <c r="O132" s="175"/>
      <c r="P132" s="175"/>
      <c r="Q132" s="558"/>
      <c r="R132" s="175"/>
      <c r="S132" s="175"/>
      <c r="T132" s="632"/>
      <c r="U132" s="174"/>
    </row>
    <row r="133" spans="1:21" ht="23.25" customHeight="1">
      <c r="A133" s="741"/>
      <c r="B133" s="741"/>
      <c r="C133" s="741"/>
      <c r="D133" s="741"/>
      <c r="E133" s="741"/>
      <c r="F133" s="814"/>
      <c r="G133" s="176" t="s">
        <v>357</v>
      </c>
      <c r="H133" s="162">
        <v>50000</v>
      </c>
      <c r="I133" s="814"/>
      <c r="J133" s="741"/>
      <c r="K133" s="177"/>
      <c r="L133" s="652"/>
      <c r="M133" s="178"/>
      <c r="N133" s="178"/>
      <c r="O133" s="178"/>
      <c r="P133" s="178"/>
      <c r="Q133" s="559"/>
      <c r="R133" s="178"/>
      <c r="S133" s="178"/>
      <c r="T133" s="819"/>
      <c r="U133" s="177"/>
    </row>
  </sheetData>
  <mergeCells count="263">
    <mergeCell ref="B92:B96"/>
    <mergeCell ref="A92:A96"/>
    <mergeCell ref="C92:C96"/>
    <mergeCell ref="A100:A108"/>
    <mergeCell ref="B100:B108"/>
    <mergeCell ref="C100:C108"/>
    <mergeCell ref="D100:D108"/>
    <mergeCell ref="E100:E108"/>
    <mergeCell ref="F100:F108"/>
    <mergeCell ref="R9:R10"/>
    <mergeCell ref="S9:S10"/>
    <mergeCell ref="N14:N17"/>
    <mergeCell ref="N24:N26"/>
    <mergeCell ref="D92:D96"/>
    <mergeCell ref="E92:E96"/>
    <mergeCell ref="F92:F96"/>
    <mergeCell ref="I92:I96"/>
    <mergeCell ref="J92:J96"/>
    <mergeCell ref="L92:L96"/>
    <mergeCell ref="K92:K96"/>
    <mergeCell ref="M92:M96"/>
    <mergeCell ref="P92:P96"/>
    <mergeCell ref="M87:M91"/>
    <mergeCell ref="P87:P91"/>
    <mergeCell ref="Q87:Q91"/>
    <mergeCell ref="R87:R91"/>
    <mergeCell ref="S87:S91"/>
    <mergeCell ref="P24:P26"/>
    <mergeCell ref="Q24:Q26"/>
    <mergeCell ref="R24:R26"/>
    <mergeCell ref="S24:S26"/>
    <mergeCell ref="I58:I66"/>
    <mergeCell ref="J58:J66"/>
    <mergeCell ref="O24:O26"/>
    <mergeCell ref="D4:D8"/>
    <mergeCell ref="C4:C8"/>
    <mergeCell ref="B4:B8"/>
    <mergeCell ref="A4:A8"/>
    <mergeCell ref="M4:M8"/>
    <mergeCell ref="P4:P8"/>
    <mergeCell ref="E4:E8"/>
    <mergeCell ref="D24:D26"/>
    <mergeCell ref="C24:C26"/>
    <mergeCell ref="B24:B26"/>
    <mergeCell ref="A24:A26"/>
    <mergeCell ref="I24:I26"/>
    <mergeCell ref="J24:J26"/>
    <mergeCell ref="L24:L26"/>
    <mergeCell ref="K24:K26"/>
    <mergeCell ref="M24:M26"/>
    <mergeCell ref="F24:F26"/>
    <mergeCell ref="E24:E26"/>
    <mergeCell ref="C9:C10"/>
    <mergeCell ref="B9:B10"/>
    <mergeCell ref="A9:A10"/>
    <mergeCell ref="L9:L10"/>
    <mergeCell ref="K9:K10"/>
    <mergeCell ref="Q4:Q8"/>
    <mergeCell ref="R4:R8"/>
    <mergeCell ref="S4:S8"/>
    <mergeCell ref="N4:N8"/>
    <mergeCell ref="I4:I8"/>
    <mergeCell ref="J4:J8"/>
    <mergeCell ref="L4:L8"/>
    <mergeCell ref="K4:K8"/>
    <mergeCell ref="F4:F8"/>
    <mergeCell ref="T4:T8"/>
    <mergeCell ref="A14:A17"/>
    <mergeCell ref="B14:B17"/>
    <mergeCell ref="C14:C17"/>
    <mergeCell ref="D14:D17"/>
    <mergeCell ref="E14:E17"/>
    <mergeCell ref="F14:F17"/>
    <mergeCell ref="I14:I17"/>
    <mergeCell ref="J14:J17"/>
    <mergeCell ref="L14:L17"/>
    <mergeCell ref="K14:K17"/>
    <mergeCell ref="M14:M17"/>
    <mergeCell ref="P14:P17"/>
    <mergeCell ref="Q14:Q17"/>
    <mergeCell ref="R14:R17"/>
    <mergeCell ref="S14:S17"/>
    <mergeCell ref="T14:T17"/>
    <mergeCell ref="O4:O8"/>
    <mergeCell ref="O14:O17"/>
    <mergeCell ref="I9:I10"/>
    <mergeCell ref="J9:J10"/>
    <mergeCell ref="F9:F10"/>
    <mergeCell ref="E9:E10"/>
    <mergeCell ref="D9:D10"/>
    <mergeCell ref="T24:T26"/>
    <mergeCell ref="B109:B112"/>
    <mergeCell ref="C109:C112"/>
    <mergeCell ref="D109:D112"/>
    <mergeCell ref="A109:A112"/>
    <mergeCell ref="E109:E112"/>
    <mergeCell ref="F109:F112"/>
    <mergeCell ref="I109:I112"/>
    <mergeCell ref="J109:J112"/>
    <mergeCell ref="L109:L112"/>
    <mergeCell ref="K109:K112"/>
    <mergeCell ref="M109:M112"/>
    <mergeCell ref="P109:P112"/>
    <mergeCell ref="Q109:Q112"/>
    <mergeCell ref="R109:R112"/>
    <mergeCell ref="S109:S112"/>
    <mergeCell ref="T109:T112"/>
    <mergeCell ref="T92:T96"/>
    <mergeCell ref="T87:T91"/>
    <mergeCell ref="B58:B66"/>
    <mergeCell ref="C58:C66"/>
    <mergeCell ref="D58:D66"/>
    <mergeCell ref="E58:E66"/>
    <mergeCell ref="F58:F66"/>
    <mergeCell ref="T28:T36"/>
    <mergeCell ref="M58:M66"/>
    <mergeCell ref="P58:P66"/>
    <mergeCell ref="Q58:Q66"/>
    <mergeCell ref="R58:R66"/>
    <mergeCell ref="S58:S66"/>
    <mergeCell ref="T58:T66"/>
    <mergeCell ref="O100:O108"/>
    <mergeCell ref="O87:O91"/>
    <mergeCell ref="O92:O96"/>
    <mergeCell ref="Q92:Q96"/>
    <mergeCell ref="R92:R96"/>
    <mergeCell ref="S92:S96"/>
    <mergeCell ref="M100:M108"/>
    <mergeCell ref="P100:P108"/>
    <mergeCell ref="Q100:Q108"/>
    <mergeCell ref="R100:R108"/>
    <mergeCell ref="S100:S108"/>
    <mergeCell ref="T100:T108"/>
    <mergeCell ref="A58:A66"/>
    <mergeCell ref="A28:A37"/>
    <mergeCell ref="L58:L66"/>
    <mergeCell ref="K58:K66"/>
    <mergeCell ref="B28:B37"/>
    <mergeCell ref="C28:C37"/>
    <mergeCell ref="D28:D37"/>
    <mergeCell ref="B87:B91"/>
    <mergeCell ref="A87:A91"/>
    <mergeCell ref="C87:C91"/>
    <mergeCell ref="D87:D91"/>
    <mergeCell ref="E87:E91"/>
    <mergeCell ref="F87:F91"/>
    <mergeCell ref="I87:I91"/>
    <mergeCell ref="J87:J91"/>
    <mergeCell ref="L87:L91"/>
    <mergeCell ref="F115:F116"/>
    <mergeCell ref="I115:I116"/>
    <mergeCell ref="J115:J116"/>
    <mergeCell ref="L115:L116"/>
    <mergeCell ref="K115:K116"/>
    <mergeCell ref="N115:N116"/>
    <mergeCell ref="E28:E37"/>
    <mergeCell ref="F28:F37"/>
    <mergeCell ref="I28:I37"/>
    <mergeCell ref="J28:J37"/>
    <mergeCell ref="L28:L37"/>
    <mergeCell ref="K28:K37"/>
    <mergeCell ref="K87:K91"/>
    <mergeCell ref="I100:I108"/>
    <mergeCell ref="J100:J108"/>
    <mergeCell ref="L100:L108"/>
    <mergeCell ref="K100:K108"/>
    <mergeCell ref="N109:N112"/>
    <mergeCell ref="N58:N66"/>
    <mergeCell ref="N43:N51"/>
    <mergeCell ref="T9:T10"/>
    <mergeCell ref="B43:B51"/>
    <mergeCell ref="A43:A51"/>
    <mergeCell ref="C43:C51"/>
    <mergeCell ref="D43:D51"/>
    <mergeCell ref="E43:E51"/>
    <mergeCell ref="F43:F51"/>
    <mergeCell ref="L43:L51"/>
    <mergeCell ref="K43:K51"/>
    <mergeCell ref="M43:M51"/>
    <mergeCell ref="O43:O51"/>
    <mergeCell ref="P43:P51"/>
    <mergeCell ref="Q43:Q51"/>
    <mergeCell ref="R43:R51"/>
    <mergeCell ref="S43:S51"/>
    <mergeCell ref="T43:T51"/>
    <mergeCell ref="J43:J51"/>
    <mergeCell ref="I43:I51"/>
    <mergeCell ref="M28:M37"/>
    <mergeCell ref="M9:M10"/>
    <mergeCell ref="O9:O10"/>
    <mergeCell ref="P9:P10"/>
    <mergeCell ref="Q9:Q10"/>
    <mergeCell ref="N9:N10"/>
    <mergeCell ref="T115:T116"/>
    <mergeCell ref="O115:O116"/>
    <mergeCell ref="A121:A125"/>
    <mergeCell ref="B121:B125"/>
    <mergeCell ref="C121:C125"/>
    <mergeCell ref="D121:D125"/>
    <mergeCell ref="E121:E125"/>
    <mergeCell ref="F121:F125"/>
    <mergeCell ref="I121:I125"/>
    <mergeCell ref="J121:J125"/>
    <mergeCell ref="L121:L125"/>
    <mergeCell ref="K121:K125"/>
    <mergeCell ref="M121:M125"/>
    <mergeCell ref="P121:P125"/>
    <mergeCell ref="Q121:Q125"/>
    <mergeCell ref="R121:R125"/>
    <mergeCell ref="S121:S125"/>
    <mergeCell ref="T121:T125"/>
    <mergeCell ref="O121:O125"/>
    <mergeCell ref="A115:A116"/>
    <mergeCell ref="B115:B116"/>
    <mergeCell ref="C115:C116"/>
    <mergeCell ref="D115:D116"/>
    <mergeCell ref="E115:E116"/>
    <mergeCell ref="T126:T130"/>
    <mergeCell ref="O126:O130"/>
    <mergeCell ref="B131:B133"/>
    <mergeCell ref="A131:A133"/>
    <mergeCell ref="C131:C133"/>
    <mergeCell ref="D131:D133"/>
    <mergeCell ref="E131:E133"/>
    <mergeCell ref="F131:F133"/>
    <mergeCell ref="I131:I133"/>
    <mergeCell ref="J131:J133"/>
    <mergeCell ref="L131:L133"/>
    <mergeCell ref="Q131:Q133"/>
    <mergeCell ref="T131:T133"/>
    <mergeCell ref="F126:F130"/>
    <mergeCell ref="A126:A130"/>
    <mergeCell ref="B126:B130"/>
    <mergeCell ref="C126:C130"/>
    <mergeCell ref="D126:D130"/>
    <mergeCell ref="E126:E130"/>
    <mergeCell ref="I126:I130"/>
    <mergeCell ref="J126:J130"/>
    <mergeCell ref="L126:L130"/>
    <mergeCell ref="K126:K130"/>
    <mergeCell ref="N121:N125"/>
    <mergeCell ref="N126:N130"/>
    <mergeCell ref="N28:N37"/>
    <mergeCell ref="M126:M130"/>
    <mergeCell ref="P126:P130"/>
    <mergeCell ref="Q126:Q130"/>
    <mergeCell ref="R126:R130"/>
    <mergeCell ref="S126:S130"/>
    <mergeCell ref="M115:M116"/>
    <mergeCell ref="P115:P116"/>
    <mergeCell ref="Q115:Q116"/>
    <mergeCell ref="R115:R116"/>
    <mergeCell ref="S115:S116"/>
    <mergeCell ref="O28:O37"/>
    <mergeCell ref="P28:P37"/>
    <mergeCell ref="Q28:Q37"/>
    <mergeCell ref="R28:R37"/>
    <mergeCell ref="S28:S37"/>
    <mergeCell ref="O109:O112"/>
    <mergeCell ref="O58:O66"/>
    <mergeCell ref="N100:N108"/>
    <mergeCell ref="N87:N91"/>
    <mergeCell ref="N92:N96"/>
  </mergeCells>
  <conditionalFormatting sqref="F3:I4 G5:H8 F9:I9 G10:H10 F11:I14 G15:H17 F18:I24 G25:H26 F27:I28 G29:H37 F38:I43 G44:H51 F52:I58 G59:H66 F67:I87 G88:H91 F92:I92 G93:H96 F97:I100 G101:H108 F109:I109 G110:H112 F113:I115 G116:H116 F117:I121 G122:H125 F126:I126 G127:H130 F131:I131 G132:H133">
    <cfRule type="containsBlanks" dxfId="0" priority="1" stopIfTrue="1">
      <formula>ISBLANK(F3)</formula>
    </cfRule>
  </conditionalFormatting>
  <pageMargins left="0.5" right="0.5" top="0.75" bottom="0.75" header="0.27777800000000002" footer="0.27777800000000002"/>
  <pageSetup orientation="portrait"/>
  <headerFooter>
    <oddHeader>&amp;L&amp;"Avenir Next Regular,Regular"&amp;10&amp;K000000Scadenzario_polizze&amp;R&amp;"Avenir Next Regular,Regular"&amp;10&amp;K000000Aggiornato al: 17/10/2022</oddHeader>
    <oddFooter>&amp;C&amp;"Helvetica,Regular"&amp;12&amp;K000000&amp;P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Scadenzario polizze </vt:lpstr>
      <vt:lpstr>Polizze cessate</vt:lpstr>
      <vt:lpstr>Scadenzario polizze generali_au</vt:lpstr>
      <vt:lpstr>Scadenzario polizze cantiere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Stefano Trevisan</cp:lastModifiedBy>
  <dcterms:modified xsi:type="dcterms:W3CDTF">2024-03-15T13:24:55Z</dcterms:modified>
</cp:coreProperties>
</file>