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davidgriesel/Documents/GitHub/02 - Medical Staffing Plan/New Folder With Items/"/>
    </mc:Choice>
  </mc:AlternateContent>
  <xr:revisionPtr revIDLastSave="0" documentId="13_ncr:2001_{26CEC18D-6E92-054D-B843-12FC52B5FD82}" xr6:coauthVersionLast="47" xr6:coauthVersionMax="47" xr10:uidLastSave="{00000000-0000-0000-0000-000000000000}"/>
  <bookViews>
    <workbookView xWindow="8760" yWindow="-20120" windowWidth="24460" windowHeight="17500" activeTab="1" xr2:uid="{BD4B300A-91D4-FE4F-95CE-EBDC83564603}"/>
  </bookViews>
  <sheets>
    <sheet name="Integrated Data Set" sheetId="13" r:id="rId1"/>
    <sheet name="01_Statistical_Analysis" sheetId="8" r:id="rId2"/>
    <sheet name="02_Hypothesis_Testing" sheetId="17" r:id="rId3"/>
    <sheet name="03_Statistical_Test" sheetId="18" r:id="rId4"/>
  </sheets>
  <definedNames>
    <definedName name="_xlnm._FilterDatabase" localSheetId="0" hidden="1">'Integrated Data Set'!$A$1:$X$460</definedName>
  </definedNames>
  <calcPr calcId="191029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7" l="1"/>
  <c r="D22" i="17"/>
  <c r="D21" i="17"/>
  <c r="D20" i="17"/>
  <c r="C10" i="17" s="1"/>
  <c r="D19" i="17"/>
  <c r="D18" i="17"/>
  <c r="D17" i="17"/>
  <c r="E16" i="17"/>
  <c r="D16" i="17"/>
  <c r="E15" i="17"/>
  <c r="D15" i="17"/>
  <c r="E14" i="17"/>
  <c r="D14" i="17"/>
  <c r="P486" i="13"/>
  <c r="P485" i="13"/>
  <c r="P483" i="13"/>
  <c r="P475" i="13"/>
  <c r="P474" i="13"/>
  <c r="P472" i="13"/>
  <c r="P471" i="13"/>
  <c r="P470" i="13"/>
  <c r="P465" i="13"/>
  <c r="P464" i="13"/>
  <c r="P463" i="13"/>
  <c r="O463" i="13"/>
  <c r="C464" i="13"/>
  <c r="C465" i="13"/>
  <c r="C496" i="13"/>
  <c r="C498" i="13" s="1"/>
  <c r="C486" i="13"/>
  <c r="C485" i="13"/>
  <c r="C483" i="13"/>
  <c r="C475" i="13"/>
  <c r="C474" i="13"/>
  <c r="C472" i="13"/>
  <c r="C471" i="13"/>
  <c r="C470" i="13"/>
  <c r="C463" i="13"/>
  <c r="D463" i="13"/>
  <c r="N486" i="13"/>
  <c r="S486" i="13"/>
  <c r="Z486" i="13"/>
  <c r="Z485" i="13"/>
  <c r="Z483" i="13"/>
  <c r="D6" i="8" s="1"/>
  <c r="Z475" i="13"/>
  <c r="Z474" i="13"/>
  <c r="Z472" i="13"/>
  <c r="Z471" i="13"/>
  <c r="Z470" i="13"/>
  <c r="Z465" i="13"/>
  <c r="Z464" i="13"/>
  <c r="Z463" i="13"/>
  <c r="Y486" i="13"/>
  <c r="Y485" i="13"/>
  <c r="Y483" i="13"/>
  <c r="Y475" i="13"/>
  <c r="Y474" i="13"/>
  <c r="Y472" i="13"/>
  <c r="Y471" i="13"/>
  <c r="Y470" i="13"/>
  <c r="Y465" i="13"/>
  <c r="Y464" i="13"/>
  <c r="Y463" i="13"/>
  <c r="N496" i="13"/>
  <c r="N498" i="13" s="1"/>
  <c r="N485" i="13"/>
  <c r="N483" i="13"/>
  <c r="C6" i="8" s="1"/>
  <c r="N475" i="13"/>
  <c r="N474" i="13"/>
  <c r="N472" i="13"/>
  <c r="N471" i="13"/>
  <c r="N470" i="13"/>
  <c r="N465" i="13"/>
  <c r="N464" i="13"/>
  <c r="N463" i="13"/>
  <c r="M496" i="13"/>
  <c r="M498" i="13" s="1"/>
  <c r="M486" i="13"/>
  <c r="M485" i="13"/>
  <c r="M483" i="13"/>
  <c r="M475" i="13"/>
  <c r="M474" i="13"/>
  <c r="M472" i="13"/>
  <c r="M471" i="13"/>
  <c r="M470" i="13"/>
  <c r="M465" i="13"/>
  <c r="M464" i="13"/>
  <c r="M463" i="13"/>
  <c r="P467" i="13" l="1"/>
  <c r="P489" i="13"/>
  <c r="P491" i="13" s="1"/>
  <c r="P476" i="13"/>
  <c r="P480" i="13" s="1"/>
  <c r="P490" i="13"/>
  <c r="P492" i="13" s="1"/>
  <c r="C476" i="13"/>
  <c r="C479" i="13" s="1"/>
  <c r="C467" i="13"/>
  <c r="C490" i="13"/>
  <c r="C492" i="13" s="1"/>
  <c r="C489" i="13"/>
  <c r="C491" i="13" s="1"/>
  <c r="C497" i="13"/>
  <c r="M489" i="13"/>
  <c r="M491" i="13" s="1"/>
  <c r="M490" i="13"/>
  <c r="M492" i="13" s="1"/>
  <c r="Y467" i="13"/>
  <c r="Z467" i="13"/>
  <c r="N467" i="13"/>
  <c r="Z489" i="13"/>
  <c r="Z491" i="13" s="1"/>
  <c r="Z476" i="13"/>
  <c r="Z479" i="13" s="1"/>
  <c r="Z490" i="13"/>
  <c r="Z492" i="13" s="1"/>
  <c r="Y489" i="13"/>
  <c r="Y491" i="13" s="1"/>
  <c r="Y476" i="13"/>
  <c r="Y480" i="13" s="1"/>
  <c r="Y490" i="13"/>
  <c r="Y492" i="13" s="1"/>
  <c r="N490" i="13"/>
  <c r="N492" i="13" s="1"/>
  <c r="N489" i="13"/>
  <c r="N491" i="13" s="1"/>
  <c r="N476" i="13"/>
  <c r="N479" i="13" s="1"/>
  <c r="N497" i="13"/>
  <c r="M476" i="13"/>
  <c r="M479" i="13" s="1"/>
  <c r="M467" i="13"/>
  <c r="M497" i="13"/>
  <c r="C18" i="8"/>
  <c r="D9" i="8"/>
  <c r="D8" i="8"/>
  <c r="D7" i="8"/>
  <c r="C9" i="8"/>
  <c r="C8" i="8"/>
  <c r="C7" i="8"/>
  <c r="X465" i="13"/>
  <c r="W465" i="13"/>
  <c r="V465" i="13"/>
  <c r="U465" i="13"/>
  <c r="T465" i="13"/>
  <c r="S465" i="13"/>
  <c r="R465" i="13"/>
  <c r="Q465" i="13"/>
  <c r="O465" i="13"/>
  <c r="L465" i="13"/>
  <c r="K465" i="13"/>
  <c r="J465" i="13"/>
  <c r="I465" i="13"/>
  <c r="H465" i="13"/>
  <c r="G465" i="13"/>
  <c r="F465" i="13"/>
  <c r="E465" i="13"/>
  <c r="D465" i="13"/>
  <c r="L496" i="13"/>
  <c r="L497" i="13" s="1"/>
  <c r="K496" i="13"/>
  <c r="K498" i="13" s="1"/>
  <c r="J496" i="13"/>
  <c r="J498" i="13" s="1"/>
  <c r="I496" i="13"/>
  <c r="I497" i="13" s="1"/>
  <c r="H496" i="13"/>
  <c r="H497" i="13" s="1"/>
  <c r="G496" i="13"/>
  <c r="G497" i="13" s="1"/>
  <c r="F496" i="13"/>
  <c r="F498" i="13" s="1"/>
  <c r="E496" i="13"/>
  <c r="E498" i="13" s="1"/>
  <c r="D496" i="13"/>
  <c r="D498" i="13" s="1"/>
  <c r="X486" i="13"/>
  <c r="W486" i="13"/>
  <c r="V486" i="13"/>
  <c r="U486" i="13"/>
  <c r="T486" i="13"/>
  <c r="R486" i="13"/>
  <c r="Q486" i="13"/>
  <c r="O486" i="13"/>
  <c r="L486" i="13"/>
  <c r="K486" i="13"/>
  <c r="J486" i="13"/>
  <c r="I486" i="13"/>
  <c r="H486" i="13"/>
  <c r="G486" i="13"/>
  <c r="F486" i="13"/>
  <c r="E486" i="13"/>
  <c r="D486" i="13"/>
  <c r="X485" i="13"/>
  <c r="W485" i="13"/>
  <c r="V485" i="13"/>
  <c r="U485" i="13"/>
  <c r="T485" i="13"/>
  <c r="S485" i="13"/>
  <c r="R485" i="13"/>
  <c r="Q485" i="13"/>
  <c r="O485" i="13"/>
  <c r="L485" i="13"/>
  <c r="K485" i="13"/>
  <c r="J485" i="13"/>
  <c r="I485" i="13"/>
  <c r="H485" i="13"/>
  <c r="G485" i="13"/>
  <c r="F485" i="13"/>
  <c r="E485" i="13"/>
  <c r="D485" i="13"/>
  <c r="X483" i="13"/>
  <c r="W483" i="13"/>
  <c r="V483" i="13"/>
  <c r="U483" i="13"/>
  <c r="T483" i="13"/>
  <c r="S483" i="13"/>
  <c r="R483" i="13"/>
  <c r="Q483" i="13"/>
  <c r="O483" i="13"/>
  <c r="L483" i="13"/>
  <c r="K483" i="13"/>
  <c r="J483" i="13"/>
  <c r="I483" i="13"/>
  <c r="H483" i="13"/>
  <c r="G483" i="13"/>
  <c r="F483" i="13"/>
  <c r="E483" i="13"/>
  <c r="D483" i="13"/>
  <c r="X475" i="13"/>
  <c r="W475" i="13"/>
  <c r="V475" i="13"/>
  <c r="U475" i="13"/>
  <c r="T475" i="13"/>
  <c r="S475" i="13"/>
  <c r="R475" i="13"/>
  <c r="Q475" i="13"/>
  <c r="O475" i="13"/>
  <c r="L475" i="13"/>
  <c r="K475" i="13"/>
  <c r="J475" i="13"/>
  <c r="I475" i="13"/>
  <c r="H475" i="13"/>
  <c r="G475" i="13"/>
  <c r="F475" i="13"/>
  <c r="E475" i="13"/>
  <c r="D475" i="13"/>
  <c r="X474" i="13"/>
  <c r="W474" i="13"/>
  <c r="V474" i="13"/>
  <c r="U474" i="13"/>
  <c r="T474" i="13"/>
  <c r="S474" i="13"/>
  <c r="R474" i="13"/>
  <c r="Q474" i="13"/>
  <c r="O474" i="13"/>
  <c r="L474" i="13"/>
  <c r="K474" i="13"/>
  <c r="J474" i="13"/>
  <c r="I474" i="13"/>
  <c r="H474" i="13"/>
  <c r="G474" i="13"/>
  <c r="F474" i="13"/>
  <c r="E474" i="13"/>
  <c r="D474" i="13"/>
  <c r="X472" i="13"/>
  <c r="W472" i="13"/>
  <c r="V472" i="13"/>
  <c r="U472" i="13"/>
  <c r="T472" i="13"/>
  <c r="S472" i="13"/>
  <c r="R472" i="13"/>
  <c r="Q472" i="13"/>
  <c r="O472" i="13"/>
  <c r="L472" i="13"/>
  <c r="K472" i="13"/>
  <c r="J472" i="13"/>
  <c r="I472" i="13"/>
  <c r="H472" i="13"/>
  <c r="G472" i="13"/>
  <c r="F472" i="13"/>
  <c r="E472" i="13"/>
  <c r="D472" i="13"/>
  <c r="X471" i="13"/>
  <c r="W471" i="13"/>
  <c r="V471" i="13"/>
  <c r="U471" i="13"/>
  <c r="T471" i="13"/>
  <c r="S471" i="13"/>
  <c r="R471" i="13"/>
  <c r="Q471" i="13"/>
  <c r="O471" i="13"/>
  <c r="L471" i="13"/>
  <c r="K471" i="13"/>
  <c r="J471" i="13"/>
  <c r="I471" i="13"/>
  <c r="H471" i="13"/>
  <c r="G471" i="13"/>
  <c r="F471" i="13"/>
  <c r="E471" i="13"/>
  <c r="D471" i="13"/>
  <c r="X470" i="13"/>
  <c r="W470" i="13"/>
  <c r="V470" i="13"/>
  <c r="U470" i="13"/>
  <c r="T470" i="13"/>
  <c r="S470" i="13"/>
  <c r="R470" i="13"/>
  <c r="Q470" i="13"/>
  <c r="O470" i="13"/>
  <c r="L470" i="13"/>
  <c r="K470" i="13"/>
  <c r="J470" i="13"/>
  <c r="I470" i="13"/>
  <c r="H470" i="13"/>
  <c r="G470" i="13"/>
  <c r="F470" i="13"/>
  <c r="E470" i="13"/>
  <c r="D470" i="13"/>
  <c r="X464" i="13"/>
  <c r="W464" i="13"/>
  <c r="V464" i="13"/>
  <c r="U464" i="13"/>
  <c r="T464" i="13"/>
  <c r="S464" i="13"/>
  <c r="R464" i="13"/>
  <c r="Q464" i="13"/>
  <c r="O464" i="13"/>
  <c r="L464" i="13"/>
  <c r="K464" i="13"/>
  <c r="J464" i="13"/>
  <c r="I464" i="13"/>
  <c r="H464" i="13"/>
  <c r="G464" i="13"/>
  <c r="F464" i="13"/>
  <c r="E464" i="13"/>
  <c r="D464" i="13"/>
  <c r="X463" i="13"/>
  <c r="W463" i="13"/>
  <c r="V463" i="13"/>
  <c r="U463" i="13"/>
  <c r="T463" i="13"/>
  <c r="S463" i="13"/>
  <c r="R463" i="13"/>
  <c r="Q463" i="13"/>
  <c r="L463" i="13"/>
  <c r="K463" i="13"/>
  <c r="J463" i="13"/>
  <c r="I463" i="13"/>
  <c r="H463" i="13"/>
  <c r="G463" i="13"/>
  <c r="F463" i="13"/>
  <c r="E463" i="13"/>
  <c r="C493" i="13" l="1"/>
  <c r="C480" i="13"/>
  <c r="P493" i="13"/>
  <c r="P479" i="13"/>
  <c r="M493" i="13"/>
  <c r="C11" i="8"/>
  <c r="C13" i="8" s="1"/>
  <c r="C10" i="8"/>
  <c r="N493" i="13"/>
  <c r="Z493" i="13"/>
  <c r="Z480" i="13"/>
  <c r="Y493" i="13"/>
  <c r="Y479" i="13"/>
  <c r="N480" i="13"/>
  <c r="M480" i="13"/>
  <c r="D489" i="13"/>
  <c r="D491" i="13" s="1"/>
  <c r="L489" i="13"/>
  <c r="L491" i="13" s="1"/>
  <c r="V490" i="13"/>
  <c r="V492" i="13" s="1"/>
  <c r="E489" i="13"/>
  <c r="E491" i="13" s="1"/>
  <c r="W490" i="13"/>
  <c r="W492" i="13" s="1"/>
  <c r="F467" i="13"/>
  <c r="O489" i="13"/>
  <c r="O491" i="13" s="1"/>
  <c r="X489" i="13"/>
  <c r="X491" i="13" s="1"/>
  <c r="L498" i="13"/>
  <c r="T476" i="13"/>
  <c r="T480" i="13" s="1"/>
  <c r="G467" i="13"/>
  <c r="Q489" i="13"/>
  <c r="Q491" i="13" s="1"/>
  <c r="H490" i="13"/>
  <c r="H492" i="13" s="1"/>
  <c r="J467" i="13"/>
  <c r="T467" i="13"/>
  <c r="K467" i="13"/>
  <c r="U467" i="13"/>
  <c r="R467" i="13"/>
  <c r="I467" i="13"/>
  <c r="S467" i="13"/>
  <c r="J476" i="13"/>
  <c r="J480" i="13" s="1"/>
  <c r="D467" i="13"/>
  <c r="L467" i="13"/>
  <c r="V467" i="13"/>
  <c r="I489" i="13"/>
  <c r="I491" i="13" s="1"/>
  <c r="S489" i="13"/>
  <c r="S491" i="13" s="1"/>
  <c r="F489" i="13"/>
  <c r="F491" i="13" s="1"/>
  <c r="R489" i="13"/>
  <c r="R491" i="13" s="1"/>
  <c r="K490" i="13"/>
  <c r="K492" i="13" s="1"/>
  <c r="E467" i="13"/>
  <c r="W467" i="13"/>
  <c r="J489" i="13"/>
  <c r="J491" i="13" s="1"/>
  <c r="T489" i="13"/>
  <c r="T491" i="13" s="1"/>
  <c r="G489" i="13"/>
  <c r="G491" i="13" s="1"/>
  <c r="U489" i="13"/>
  <c r="U491" i="13" s="1"/>
  <c r="L490" i="13"/>
  <c r="L492" i="13" s="1"/>
  <c r="O467" i="13"/>
  <c r="X467" i="13"/>
  <c r="G476" i="13"/>
  <c r="G480" i="13" s="1"/>
  <c r="Q476" i="13"/>
  <c r="Q480" i="13" s="1"/>
  <c r="E476" i="13"/>
  <c r="E479" i="13" s="1"/>
  <c r="H489" i="13"/>
  <c r="H491" i="13" s="1"/>
  <c r="V489" i="13"/>
  <c r="V491" i="13" s="1"/>
  <c r="Q467" i="13"/>
  <c r="H476" i="13"/>
  <c r="H480" i="13" s="1"/>
  <c r="K489" i="13"/>
  <c r="K491" i="13" s="1"/>
  <c r="W489" i="13"/>
  <c r="W491" i="13" s="1"/>
  <c r="R490" i="13"/>
  <c r="R492" i="13" s="1"/>
  <c r="H467" i="13"/>
  <c r="U490" i="13"/>
  <c r="U492" i="13" s="1"/>
  <c r="R476" i="13"/>
  <c r="R480" i="13" s="1"/>
  <c r="F490" i="13"/>
  <c r="F492" i="13" s="1"/>
  <c r="O490" i="13"/>
  <c r="O492" i="13" s="1"/>
  <c r="X490" i="13"/>
  <c r="X492" i="13" s="1"/>
  <c r="D490" i="13"/>
  <c r="D492" i="13" s="1"/>
  <c r="K476" i="13"/>
  <c r="K479" i="13" s="1"/>
  <c r="U476" i="13"/>
  <c r="U480" i="13" s="1"/>
  <c r="G490" i="13"/>
  <c r="G492" i="13" s="1"/>
  <c r="Q490" i="13"/>
  <c r="Q492" i="13" s="1"/>
  <c r="E490" i="13"/>
  <c r="E492" i="13" s="1"/>
  <c r="G479" i="13"/>
  <c r="D476" i="13"/>
  <c r="D479" i="13" s="1"/>
  <c r="L476" i="13"/>
  <c r="L480" i="13" s="1"/>
  <c r="V476" i="13"/>
  <c r="V479" i="13" s="1"/>
  <c r="W476" i="13"/>
  <c r="W479" i="13" s="1"/>
  <c r="K497" i="13"/>
  <c r="F476" i="13"/>
  <c r="F479" i="13" s="1"/>
  <c r="O476" i="13"/>
  <c r="O479" i="13" s="1"/>
  <c r="X476" i="13"/>
  <c r="X479" i="13" s="1"/>
  <c r="I490" i="13"/>
  <c r="I492" i="13" s="1"/>
  <c r="S490" i="13"/>
  <c r="S492" i="13" s="1"/>
  <c r="J497" i="13"/>
  <c r="G498" i="13"/>
  <c r="J490" i="13"/>
  <c r="J492" i="13" s="1"/>
  <c r="T490" i="13"/>
  <c r="T492" i="13" s="1"/>
  <c r="H498" i="13"/>
  <c r="D497" i="13"/>
  <c r="I498" i="13"/>
  <c r="I476" i="13"/>
  <c r="I479" i="13" s="1"/>
  <c r="S476" i="13"/>
  <c r="S479" i="13" s="1"/>
  <c r="E497" i="13"/>
  <c r="F497" i="13"/>
  <c r="O493" i="13" l="1"/>
  <c r="L493" i="13"/>
  <c r="V493" i="13"/>
  <c r="X493" i="13"/>
  <c r="D493" i="13"/>
  <c r="J479" i="13"/>
  <c r="T479" i="13"/>
  <c r="Q493" i="13"/>
  <c r="I493" i="13"/>
  <c r="W493" i="13"/>
  <c r="S493" i="13"/>
  <c r="H493" i="13"/>
  <c r="E493" i="13"/>
  <c r="R493" i="13"/>
  <c r="K493" i="13"/>
  <c r="K480" i="13"/>
  <c r="F493" i="13"/>
  <c r="G493" i="13"/>
  <c r="L479" i="13"/>
  <c r="T493" i="13"/>
  <c r="D480" i="13"/>
  <c r="F480" i="13"/>
  <c r="O480" i="13"/>
  <c r="Q479" i="13"/>
  <c r="U479" i="13"/>
  <c r="W480" i="13"/>
  <c r="V480" i="13"/>
  <c r="E480" i="13"/>
  <c r="R479" i="13"/>
  <c r="U493" i="13"/>
  <c r="H479" i="13"/>
  <c r="J493" i="13"/>
  <c r="X480" i="13"/>
  <c r="S480" i="13"/>
  <c r="I480" i="13"/>
  <c r="D10" i="8" l="1"/>
  <c r="D12" i="8" s="1"/>
  <c r="D11" i="8"/>
  <c r="D13" i="8" s="1"/>
  <c r="C12" i="8"/>
  <c r="C14" i="8" s="1"/>
  <c r="D14" i="8" l="1"/>
</calcChain>
</file>

<file path=xl/sharedStrings.xml><?xml version="1.0" encoding="utf-8"?>
<sst xmlns="http://schemas.openxmlformats.org/spreadsheetml/2006/main" count="1113" uniqueCount="227">
  <si>
    <t>State</t>
  </si>
  <si>
    <t>Year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</si>
  <si>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</si>
  <si>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</si>
  <si>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</si>
  <si>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</si>
  <si>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</si>
  <si>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</si>
  <si>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</si>
  <si>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</si>
  <si>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</si>
  <si>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</si>
  <si>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</si>
  <si>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</si>
  <si>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</si>
  <si>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</si>
  <si>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</si>
  <si>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</si>
  <si>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</si>
  <si>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</si>
  <si>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</si>
  <si>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</si>
  <si>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</si>
  <si>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</si>
  <si>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</si>
  <si>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</si>
  <si>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</si>
  <si>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</si>
  <si>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</si>
  <si>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</si>
  <si>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</si>
  <si>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</si>
  <si>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</si>
  <si>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</si>
  <si>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</si>
  <si>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</si>
  <si>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</si>
  <si>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</si>
  <si>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</si>
  <si>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</si>
  <si>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</si>
  <si>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</si>
  <si>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</si>
  <si>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</si>
  <si>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</si>
  <si>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</si>
  <si>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</si>
  <si>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</si>
  <si>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</si>
  <si>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</si>
  <si>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</si>
  <si>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</si>
  <si>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</si>
  <si>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Grand Total</t>
  </si>
  <si>
    <t>Variable</t>
  </si>
  <si>
    <t>Sample or Population?</t>
  </si>
  <si>
    <t>Variance</t>
  </si>
  <si>
    <t>Standard Deviation</t>
  </si>
  <si>
    <t>Mean</t>
  </si>
  <si>
    <t>Sample</t>
  </si>
  <si>
    <t>Integrated Data Set</t>
  </si>
  <si>
    <t>Strong Relationship</t>
  </si>
  <si>
    <t>Spread</t>
  </si>
  <si>
    <t>Row Labels</t>
  </si>
  <si>
    <t>-2SD</t>
  </si>
  <si>
    <t>+2SD</t>
  </si>
  <si>
    <t>Number of Records</t>
  </si>
  <si>
    <t>Outliers below -2SD</t>
  </si>
  <si>
    <t>Outliers above +2SD</t>
  </si>
  <si>
    <t>Dataset</t>
  </si>
  <si>
    <t>Population 
5-14</t>
  </si>
  <si>
    <t>Population 
15-24</t>
  </si>
  <si>
    <t>Population 
25-34</t>
  </si>
  <si>
    <t>Population 
35-44</t>
  </si>
  <si>
    <t>Population 
45-54</t>
  </si>
  <si>
    <t>Population 
55-64</t>
  </si>
  <si>
    <t>Influenza Deaths
5-14</t>
  </si>
  <si>
    <t>Influenza Deaths
15-24</t>
  </si>
  <si>
    <t>Influenza Deaths
25-34</t>
  </si>
  <si>
    <t>Influenza Deaths
35-44</t>
  </si>
  <si>
    <t>Influenza Deaths
45-54</t>
  </si>
  <si>
    <t>Influenza Deaths
55-64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</si>
  <si>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</si>
  <si>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</si>
  <si>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</si>
  <si>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</si>
  <si>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</si>
  <si>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</si>
  <si>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</si>
  <si>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</si>
  <si>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</si>
  <si>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0-99999</t>
  </si>
  <si>
    <t>100000-199999</t>
  </si>
  <si>
    <t>200000-299999</t>
  </si>
  <si>
    <t>300000-399999</t>
  </si>
  <si>
    <t>400000-499999</t>
  </si>
  <si>
    <t>500000-599999</t>
  </si>
  <si>
    <t>600000-699999</t>
  </si>
  <si>
    <t>700000-799999</t>
  </si>
  <si>
    <t>800000-899999</t>
  </si>
  <si>
    <t>900000-999999</t>
  </si>
  <si>
    <t>1000000-1099999</t>
  </si>
  <si>
    <t>1100000-1199999</t>
  </si>
  <si>
    <t>1200000-1299999</t>
  </si>
  <si>
    <t>1300000-1399999</t>
  </si>
  <si>
    <t>1400000-1499999</t>
  </si>
  <si>
    <t>1500000-1599999</t>
  </si>
  <si>
    <t>1600000-1699999</t>
  </si>
  <si>
    <t>1700000-1799999</t>
  </si>
  <si>
    <t>1900000-1999999</t>
  </si>
  <si>
    <t>2000000-2099999</t>
  </si>
  <si>
    <t>2100000-2199999</t>
  </si>
  <si>
    <t>2300000-2399999</t>
  </si>
  <si>
    <t>2400000-2499999</t>
  </si>
  <si>
    <t>2500000-2599999</t>
  </si>
  <si>
    <t>2600000-2699999</t>
  </si>
  <si>
    <t>2700000-2799999</t>
  </si>
  <si>
    <t>2800000-2899999</t>
  </si>
  <si>
    <t>2900000-2999999</t>
  </si>
  <si>
    <t>3100000-3199999</t>
  </si>
  <si>
    <t>3200000-3299999</t>
  </si>
  <si>
    <t>3300000-3399999</t>
  </si>
  <si>
    <t>3400000-3499999</t>
  </si>
  <si>
    <t>3500000-3599999</t>
  </si>
  <si>
    <t>3700000-3799999</t>
  </si>
  <si>
    <t>3900000-3999999</t>
  </si>
  <si>
    <t>4000000-4099999</t>
  </si>
  <si>
    <t>4100000-4199999</t>
  </si>
  <si>
    <t>4300000-4399999</t>
  </si>
  <si>
    <t>4400000-4499999</t>
  </si>
  <si>
    <t>5000000-5099999</t>
  </si>
  <si>
    <t>Median</t>
  </si>
  <si>
    <t>Mode</t>
  </si>
  <si>
    <t>Q1</t>
  </si>
  <si>
    <t>Q3</t>
  </si>
  <si>
    <t>IQR</t>
  </si>
  <si>
    <t>Range</t>
  </si>
  <si>
    <t>Measures of central tendancy</t>
  </si>
  <si>
    <t>Outliers (Min)</t>
  </si>
  <si>
    <t>Outliers (Max)</t>
  </si>
  <si>
    <t xml:space="preserve">Shape </t>
  </si>
  <si>
    <t>Unusual</t>
  </si>
  <si>
    <t>Minimum</t>
  </si>
  <si>
    <t>Maxiumum</t>
  </si>
  <si>
    <t>Population 
65-74</t>
  </si>
  <si>
    <t>Population 
75-84</t>
  </si>
  <si>
    <t>Population 
85+</t>
  </si>
  <si>
    <t>Influenza Deaths
65-74</t>
  </si>
  <si>
    <t>Influenza Deaths
75-84</t>
  </si>
  <si>
    <t>Influenza Deaths
85+</t>
  </si>
  <si>
    <t>Correlation between population size and number of deaths per age group</t>
  </si>
  <si>
    <t>Direction</t>
  </si>
  <si>
    <t>Strength</t>
  </si>
  <si>
    <t>Outliers</t>
  </si>
  <si>
    <t>Outlier Percentage (Empirical Rule)</t>
  </si>
  <si>
    <t>Correlation coefficient (Pearson's Test using z-scores)</t>
  </si>
  <si>
    <t>Z-Scores standardises standard deviation making it possible to compare deviation between variables of different types.</t>
  </si>
  <si>
    <t>Population 
0-64</t>
  </si>
  <si>
    <t>Population 
65+</t>
  </si>
  <si>
    <t>Influenza Deaths 
0-64</t>
  </si>
  <si>
    <t>Influenza Deaths 
65+</t>
  </si>
  <si>
    <t xml:space="preserve"> </t>
  </si>
  <si>
    <t>Count of Population 
65+</t>
  </si>
  <si>
    <t>Count of Influenza Deaths 
65+</t>
  </si>
  <si>
    <t>3000000-3099999</t>
  </si>
  <si>
    <t>4600000-4699999</t>
  </si>
  <si>
    <t>4700000-4799999</t>
  </si>
  <si>
    <t>4900000-4999999</t>
  </si>
  <si>
    <t>500-999</t>
  </si>
  <si>
    <t>1000-1499</t>
  </si>
  <si>
    <t>1500-1999</t>
  </si>
  <si>
    <t>2000-2499</t>
  </si>
  <si>
    <t>2500-2999</t>
  </si>
  <si>
    <t>3500-3999</t>
  </si>
  <si>
    <t>4000-4499</t>
  </si>
  <si>
    <t>4500-4999</t>
  </si>
  <si>
    <t>5000-5499</t>
  </si>
  <si>
    <t>5500-6000</t>
  </si>
  <si>
    <t>Death Rate
5-14</t>
  </si>
  <si>
    <t>Death Rate
15-24</t>
  </si>
  <si>
    <t>Death Rate
25-34</t>
  </si>
  <si>
    <t>Death Rate
35-44</t>
  </si>
  <si>
    <t>Death Rate
45-54</t>
  </si>
  <si>
    <t>Death Rate
55-64</t>
  </si>
  <si>
    <t>Death Rate
65-74</t>
  </si>
  <si>
    <t>Death Rate
75-84</t>
  </si>
  <si>
    <t>Death Rate
85+</t>
  </si>
  <si>
    <t>Death Rate 
0-64</t>
  </si>
  <si>
    <t>Death Rate 
65+</t>
  </si>
  <si>
    <t>Influenza Deaths 65+</t>
  </si>
  <si>
    <t>Population 65+</t>
  </si>
  <si>
    <t>&gt; 30 - Central Limit Theorem applies</t>
  </si>
  <si>
    <t>The more people there are aged 65 and older, the higher the number of influenza-related deaths will be</t>
  </si>
  <si>
    <t>Outliers &gt; 5% of population
Relates to 4 biggest states with disproportionately large populations</t>
  </si>
  <si>
    <t xml:space="preserve">Interpretation
</t>
  </si>
  <si>
    <t>Pearson's Correlation Coefficient</t>
  </si>
  <si>
    <t>Relationship</t>
  </si>
  <si>
    <t>Population 
0-4</t>
  </si>
  <si>
    <t>Influenza Deaths
0-4</t>
  </si>
  <si>
    <t>Death Rate
0-4</t>
  </si>
  <si>
    <t>0-499</t>
  </si>
  <si>
    <t>Statistical Hypothesis Testing</t>
  </si>
  <si>
    <t>Research hypothesis</t>
  </si>
  <si>
    <t>Individuals aged 65 and older have a higher influenza-related death rate than individuals under 65</t>
  </si>
  <si>
    <t>Independent Variable</t>
  </si>
  <si>
    <t>Population (65+ vs. &lt;65)</t>
  </si>
  <si>
    <t>Dependent Variable</t>
  </si>
  <si>
    <t xml:space="preserve">Death Rate </t>
  </si>
  <si>
    <t>H₀ (Null)</t>
  </si>
  <si>
    <t>Death rate for people 65+ is ≤ death rate for people under 65</t>
  </si>
  <si>
    <t>H₁ (Alternative)</t>
  </si>
  <si>
    <t>Death rate for people 65+ is &gt; death rate for people under 65</t>
  </si>
  <si>
    <t>Type of Test</t>
  </si>
  <si>
    <t>One-Tailed Test (Null hypothesis - &gt; equal to, or lower than / one direction of testing.)</t>
  </si>
  <si>
    <t>Significance Level (𝛼)</t>
  </si>
  <si>
    <t>p-value</t>
  </si>
  <si>
    <t>Assessment</t>
  </si>
  <si>
    <t>The p-value of 0.00 is below the significance level of 0.05, indicating a statistically significant difference in death rates between age groups. The null hypothesis is therefore rejected in favour of the alternative.</t>
  </si>
  <si>
    <t>t-Test: Two-Sample Assuming Unequal Variances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</si>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</sst>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#\ ###\ ##0"/>
    <numFmt numFmtId="166" formatCode="0.0000"/>
    <numFmt numFmtId="167" formatCode="0.00000000000"/>
  </numFmts>
  <fonts count="14"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name val="Aptos Narrow"/>
      <scheme val="minor"/>
    </font>
    <font>
      <sz val="12"/>
      <color theme="1"/>
      <name val="Aptos Narrow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sz val="12"/>
      <color rgb="FF0E1633"/>
      <name val="Calibri"/>
      <family val="2"/>
    </font>
    <font>
      <i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000000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2" borderId="2" applyNumberFormat="0" applyAlignment="0" applyProtection="0"/>
    <xf numFmtId="0" fontId="7" fillId="3" borderId="3" applyNumberFormat="0" applyFont="0" applyAlignment="0" applyProtection="0"/>
  </cellStyleXfs>
  <cellXfs count="79">
    <xf numFmtId="0" fontId="0" fillId="0" borderId="0" xfId="0"/>
    <xf numFmtId="0" fontId="6" fillId="0" borderId="0" xfId="0" applyFont="1"/>
    <xf numFmtId="0" fontId="0" fillId="0" borderId="0" xfId="0" applyAlignment="1">
      <alignment horizontal="right"/>
    </xf>
    <xf numFmtId="165" fontId="6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pivotButton="1"/>
    <xf numFmtId="165" fontId="0" fillId="0" borderId="0" xfId="0" applyNumberFormat="1" applyAlignment="1">
      <alignment horizontal="left"/>
    </xf>
    <xf numFmtId="9" fontId="0" fillId="0" borderId="0" xfId="1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2" fontId="3" fillId="0" borderId="0" xfId="2" applyNumberFormat="1" applyAlignment="1">
      <alignment horizontal="right"/>
    </xf>
    <xf numFmtId="0" fontId="3" fillId="0" borderId="0" xfId="2" applyAlignment="1">
      <alignment horizontal="right"/>
    </xf>
    <xf numFmtId="164" fontId="9" fillId="2" borderId="2" xfId="5" applyNumberFormat="1" applyFont="1" applyAlignment="1">
      <alignment vertical="top"/>
    </xf>
    <xf numFmtId="0" fontId="0" fillId="0" borderId="0" xfId="0" applyAlignment="1">
      <alignment horizontal="left" indent="1"/>
    </xf>
    <xf numFmtId="9" fontId="9" fillId="2" borderId="2" xfId="5" applyNumberFormat="1" applyFont="1" applyAlignment="1">
      <alignment vertical="top"/>
    </xf>
    <xf numFmtId="164" fontId="9" fillId="2" borderId="2" xfId="5" applyNumberFormat="1" applyFont="1" applyAlignment="1">
      <alignment horizontal="right" vertical="top"/>
    </xf>
    <xf numFmtId="0" fontId="3" fillId="3" borderId="3" xfId="6" applyFont="1" applyAlignment="1">
      <alignment horizontal="right"/>
    </xf>
    <xf numFmtId="2" fontId="8" fillId="2" borderId="2" xfId="5" applyNumberFormat="1" applyAlignment="1">
      <alignment horizontal="right"/>
    </xf>
    <xf numFmtId="0" fontId="4" fillId="0" borderId="0" xfId="0" applyFont="1" applyAlignment="1">
      <alignment horizontal="left" vertical="top"/>
    </xf>
    <xf numFmtId="165" fontId="3" fillId="0" borderId="0" xfId="2" applyNumberFormat="1" applyAlignment="1">
      <alignment horizontal="left"/>
    </xf>
    <xf numFmtId="0" fontId="3" fillId="0" borderId="0" xfId="2" applyAlignment="1">
      <alignment horizontal="left" indent="1"/>
    </xf>
    <xf numFmtId="2" fontId="8" fillId="2" borderId="4" xfId="5" applyNumberFormat="1" applyBorder="1" applyAlignment="1">
      <alignment horizontal="right"/>
    </xf>
    <xf numFmtId="0" fontId="3" fillId="3" borderId="5" xfId="6" applyFont="1" applyBorder="1" applyAlignment="1">
      <alignment horizontal="right"/>
    </xf>
    <xf numFmtId="2" fontId="8" fillId="2" borderId="6" xfId="5" applyNumberFormat="1" applyBorder="1" applyAlignment="1">
      <alignment horizontal="right"/>
    </xf>
    <xf numFmtId="2" fontId="8" fillId="2" borderId="7" xfId="5" applyNumberFormat="1" applyBorder="1" applyAlignment="1">
      <alignment horizontal="right"/>
    </xf>
    <xf numFmtId="2" fontId="8" fillId="2" borderId="8" xfId="5" applyNumberFormat="1" applyBorder="1" applyAlignment="1">
      <alignment horizontal="right"/>
    </xf>
    <xf numFmtId="0" fontId="3" fillId="3" borderId="9" xfId="6" applyFont="1" applyBorder="1" applyAlignment="1">
      <alignment horizontal="right"/>
    </xf>
    <xf numFmtId="0" fontId="3" fillId="3" borderId="10" xfId="6" applyFont="1" applyBorder="1" applyAlignment="1">
      <alignment horizontal="right"/>
    </xf>
    <xf numFmtId="0" fontId="3" fillId="3" borderId="11" xfId="6" applyFont="1" applyBorder="1" applyAlignment="1">
      <alignment horizontal="right"/>
    </xf>
    <xf numFmtId="0" fontId="3" fillId="3" borderId="12" xfId="6" applyFont="1" applyBorder="1" applyAlignment="1">
      <alignment horizontal="right"/>
    </xf>
    <xf numFmtId="0" fontId="3" fillId="3" borderId="13" xfId="6" applyFont="1" applyBorder="1" applyAlignment="1">
      <alignment horizontal="right"/>
    </xf>
    <xf numFmtId="2" fontId="8" fillId="2" borderId="14" xfId="5" applyNumberFormat="1" applyBorder="1" applyAlignment="1">
      <alignment horizontal="right"/>
    </xf>
    <xf numFmtId="0" fontId="3" fillId="3" borderId="15" xfId="6" applyFont="1" applyBorder="1" applyAlignment="1">
      <alignment horizontal="right"/>
    </xf>
    <xf numFmtId="2" fontId="8" fillId="2" borderId="16" xfId="5" applyNumberFormat="1" applyBorder="1" applyAlignment="1">
      <alignment horizontal="right"/>
    </xf>
    <xf numFmtId="0" fontId="3" fillId="3" borderId="17" xfId="6" applyFont="1" applyBorder="1" applyAlignment="1">
      <alignment horizontal="right"/>
    </xf>
    <xf numFmtId="0" fontId="3" fillId="3" borderId="18" xfId="6" applyFont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/>
    </xf>
    <xf numFmtId="10" fontId="0" fillId="0" borderId="0" xfId="1" applyNumberFormat="1" applyFont="1"/>
    <xf numFmtId="9" fontId="0" fillId="0" borderId="0" xfId="1" applyFont="1" applyAlignment="1">
      <alignment horizontal="right" vertical="top"/>
    </xf>
    <xf numFmtId="0" fontId="0" fillId="0" borderId="1" xfId="0" applyBorder="1" applyAlignment="1">
      <alignment vertical="top"/>
    </xf>
    <xf numFmtId="9" fontId="0" fillId="0" borderId="1" xfId="1" applyFont="1" applyBorder="1" applyAlignment="1">
      <alignment horizontal="right" vertical="top" wrapText="1"/>
    </xf>
    <xf numFmtId="0" fontId="0" fillId="0" borderId="1" xfId="0" applyBorder="1" applyAlignment="1">
      <alignment horizontal="right" vertical="top"/>
    </xf>
    <xf numFmtId="2" fontId="0" fillId="0" borderId="1" xfId="0" applyNumberFormat="1" applyBorder="1" applyAlignment="1">
      <alignment horizontal="right" vertical="top"/>
    </xf>
    <xf numFmtId="9" fontId="0" fillId="0" borderId="1" xfId="1" applyFont="1" applyBorder="1" applyAlignment="1">
      <alignment horizontal="right" vertical="top"/>
    </xf>
    <xf numFmtId="9" fontId="3" fillId="0" borderId="0" xfId="2" applyNumberFormat="1" applyBorder="1" applyAlignment="1">
      <alignment horizontal="right" vertical="top" wrapText="1"/>
    </xf>
    <xf numFmtId="0" fontId="10" fillId="0" borderId="0" xfId="0" applyFont="1" applyAlignment="1">
      <alignment vertical="top"/>
    </xf>
    <xf numFmtId="167" fontId="0" fillId="0" borderId="1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13" fillId="0" borderId="22" xfId="0" applyFont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0" fillId="0" borderId="23" xfId="0" applyBorder="1"/>
    <xf numFmtId="0" fontId="0" fillId="0" borderId="1" xfId="0" applyBorder="1" applyAlignment="1">
      <alignment horizontal="right" vertical="top" wrapText="1"/>
    </xf>
    <xf numFmtId="164" fontId="7" fillId="0" borderId="1" xfId="3" applyFon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166" fontId="10" fillId="0" borderId="1" xfId="3" applyNumberFormat="1" applyFont="1" applyBorder="1" applyAlignment="1">
      <alignment horizontal="right" vertical="top" wrapText="1"/>
    </xf>
    <xf numFmtId="0" fontId="12" fillId="0" borderId="1" xfId="0" applyFont="1" applyBorder="1" applyAlignment="1">
      <alignment horizontal="right" wrapText="1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right" vertical="top"/>
    </xf>
    <xf numFmtId="0" fontId="5" fillId="6" borderId="1" xfId="0" quotePrefix="1" applyFont="1" applyFill="1" applyBorder="1" applyAlignment="1">
      <alignment vertical="top"/>
    </xf>
    <xf numFmtId="0" fontId="5" fillId="6" borderId="1" xfId="0" applyFont="1" applyFill="1" applyBorder="1" applyAlignment="1">
      <alignment vertical="top" wrapText="1"/>
    </xf>
    <xf numFmtId="0" fontId="11" fillId="6" borderId="19" xfId="0" applyFont="1" applyFill="1" applyBorder="1" applyAlignment="1">
      <alignment horizontal="left" vertical="top"/>
    </xf>
    <xf numFmtId="0" fontId="11" fillId="6" borderId="20" xfId="0" applyFont="1" applyFill="1" applyBorder="1" applyAlignment="1">
      <alignment horizontal="left" vertical="top"/>
    </xf>
    <xf numFmtId="0" fontId="11" fillId="6" borderId="21" xfId="0" applyFont="1" applyFill="1" applyBorder="1" applyAlignment="1">
      <alignment horizontal="left" vertical="top"/>
    </xf>
    <xf numFmtId="0" fontId="11" fillId="6" borderId="1" xfId="0" applyFont="1" applyFill="1" applyBorder="1" applyAlignment="1">
      <alignment vertical="top"/>
    </xf>
    <xf numFmtId="0" fontId="11" fillId="6" borderId="1" xfId="0" quotePrefix="1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 wrapText="1"/>
    </xf>
  </cellXfs>
  <cellStyles count="7">
    <cellStyle name="Calculation" xfId="5" builtinId="22"/>
    <cellStyle name="Comma" xfId="3" builtinId="3"/>
    <cellStyle name="Explanatory Text" xfId="2" builtinId="53"/>
    <cellStyle name="Normal" xfId="0" builtinId="0"/>
    <cellStyle name="Note" xfId="6" builtinId="10"/>
    <cellStyle name="Per cent" xfId="1" builtinId="5"/>
    <cellStyle name="Per cent 2" xfId="4" xr:uid="{3B1477CF-B991-E848-BE24-DB5F1CE71A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 Analysis &amp; Hypothesis Testing.xlsx]01_Statistical_Analysis!PivotTable3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Population</a:t>
            </a:r>
            <a:r>
              <a:rPr lang="en-US" baseline="0"/>
              <a:t> 65+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'01_Statistical_Analysis'!$P$2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'01_Statistical_Analysis'!$O$3:$O$47</c:f>
              <c:strCache>
                <c:ptCount val="44"/>
                <c:pt idx="0">
                  <c:v>0-99999</c:v>
                </c:pt>
                <c:pt idx="1">
                  <c:v>100000-199999</c:v>
                </c:pt>
                <c:pt idx="2">
                  <c:v>200000-299999</c:v>
                </c:pt>
                <c:pt idx="3">
                  <c:v>300000-399999</c:v>
                </c:pt>
                <c:pt idx="4">
                  <c:v>400000-499999</c:v>
                </c:pt>
                <c:pt idx="5">
                  <c:v>500000-599999</c:v>
                </c:pt>
                <c:pt idx="6">
                  <c:v>600000-699999</c:v>
                </c:pt>
                <c:pt idx="7">
                  <c:v>700000-799999</c:v>
                </c:pt>
                <c:pt idx="8">
                  <c:v>800000-899999</c:v>
                </c:pt>
                <c:pt idx="9">
                  <c:v>900000-999999</c:v>
                </c:pt>
                <c:pt idx="10">
                  <c:v>1000000-1099999</c:v>
                </c:pt>
                <c:pt idx="11">
                  <c:v>1100000-1199999</c:v>
                </c:pt>
                <c:pt idx="12">
                  <c:v>1200000-1299999</c:v>
                </c:pt>
                <c:pt idx="13">
                  <c:v>1300000-1399999</c:v>
                </c:pt>
                <c:pt idx="14">
                  <c:v>1400000-1499999</c:v>
                </c:pt>
                <c:pt idx="15">
                  <c:v>1500000-1599999</c:v>
                </c:pt>
                <c:pt idx="16">
                  <c:v>1600000-1699999</c:v>
                </c:pt>
                <c:pt idx="17">
                  <c:v>1700000-1799999</c:v>
                </c:pt>
                <c:pt idx="18">
                  <c:v>1900000-1999999</c:v>
                </c:pt>
                <c:pt idx="19">
                  <c:v>2000000-2099999</c:v>
                </c:pt>
                <c:pt idx="20">
                  <c:v>2100000-2199999</c:v>
                </c:pt>
                <c:pt idx="21">
                  <c:v>2300000-2399999</c:v>
                </c:pt>
                <c:pt idx="22">
                  <c:v>2400000-2499999</c:v>
                </c:pt>
                <c:pt idx="23">
                  <c:v>2500000-2599999</c:v>
                </c:pt>
                <c:pt idx="24">
                  <c:v>2600000-2699999</c:v>
                </c:pt>
                <c:pt idx="25">
                  <c:v>2700000-2799999</c:v>
                </c:pt>
                <c:pt idx="26">
                  <c:v>2800000-2899999</c:v>
                </c:pt>
                <c:pt idx="27">
                  <c:v>2900000-2999999</c:v>
                </c:pt>
                <c:pt idx="28">
                  <c:v>3000000-3099999</c:v>
                </c:pt>
                <c:pt idx="29">
                  <c:v>3100000-3199999</c:v>
                </c:pt>
                <c:pt idx="30">
                  <c:v>3200000-3299999</c:v>
                </c:pt>
                <c:pt idx="31">
                  <c:v>3300000-3399999</c:v>
                </c:pt>
                <c:pt idx="32">
                  <c:v>3400000-3499999</c:v>
                </c:pt>
                <c:pt idx="33">
                  <c:v>3500000-3599999</c:v>
                </c:pt>
                <c:pt idx="34">
                  <c:v>3700000-3799999</c:v>
                </c:pt>
                <c:pt idx="35">
                  <c:v>3900000-3999999</c:v>
                </c:pt>
                <c:pt idx="36">
                  <c:v>4000000-4099999</c:v>
                </c:pt>
                <c:pt idx="37">
                  <c:v>4100000-4199999</c:v>
                </c:pt>
                <c:pt idx="38">
                  <c:v>4300000-4399999</c:v>
                </c:pt>
                <c:pt idx="39">
                  <c:v>4400000-4499999</c:v>
                </c:pt>
                <c:pt idx="40">
                  <c:v>4600000-4699999</c:v>
                </c:pt>
                <c:pt idx="41">
                  <c:v>4700000-4799999</c:v>
                </c:pt>
                <c:pt idx="42">
                  <c:v>4900000-4999999</c:v>
                </c:pt>
                <c:pt idx="43">
                  <c:v>5000000-5099999</c:v>
                </c:pt>
              </c:strCache>
            </c:strRef>
          </c:cat>
          <c:val>
            <c:numRef>
              <c:f>'01_Statistical_Analysis'!$P$3:$P$47</c:f>
              <c:numCache>
                <c:formatCode>#\ ###\ ###\ ##0</c:formatCode>
                <c:ptCount val="44"/>
                <c:pt idx="0">
                  <c:v>45</c:v>
                </c:pt>
                <c:pt idx="1">
                  <c:v>55</c:v>
                </c:pt>
                <c:pt idx="2">
                  <c:v>52</c:v>
                </c:pt>
                <c:pt idx="3">
                  <c:v>29</c:v>
                </c:pt>
                <c:pt idx="4">
                  <c:v>26</c:v>
                </c:pt>
                <c:pt idx="5">
                  <c:v>40</c:v>
                </c:pt>
                <c:pt idx="6">
                  <c:v>27</c:v>
                </c:pt>
                <c:pt idx="7">
                  <c:v>28</c:v>
                </c:pt>
                <c:pt idx="8">
                  <c:v>34</c:v>
                </c:pt>
                <c:pt idx="9">
                  <c:v>19</c:v>
                </c:pt>
                <c:pt idx="10">
                  <c:v>10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5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C-E940-981D-5678E1C2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989567"/>
        <c:axId val="770645359"/>
      </c:barChart>
      <c:catAx>
        <c:axId val="49498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0645359"/>
        <c:crosses val="autoZero"/>
        <c:auto val="1"/>
        <c:lblAlgn val="ctr"/>
        <c:lblOffset val="100"/>
        <c:noMultiLvlLbl val="0"/>
      </c:catAx>
      <c:valAx>
        <c:axId val="7706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498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[Statistical Analysis &amp; Hypothesis Testing.xlsx]01_Statistical_Analysis!PivotTable4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- Deaths 65+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'01_Statistical_Analysis'!$S$2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'01_Statistical_Analysis'!$R$3:$R$14</c:f>
              <c:strCache>
                <c:ptCount val="11"/>
                <c:pt idx="0">
                  <c:v>0-499</c:v>
                </c:pt>
                <c:pt idx="1">
                  <c:v>500-999</c:v>
                </c:pt>
                <c:pt idx="2">
                  <c:v>1000-1499</c:v>
                </c:pt>
                <c:pt idx="3">
                  <c:v>1500-1999</c:v>
                </c:pt>
                <c:pt idx="4">
                  <c:v>2000-2499</c:v>
                </c:pt>
                <c:pt idx="5">
                  <c:v>2500-2999</c:v>
                </c:pt>
                <c:pt idx="6">
                  <c:v>3500-3999</c:v>
                </c:pt>
                <c:pt idx="7">
                  <c:v>4000-4499</c:v>
                </c:pt>
                <c:pt idx="8">
                  <c:v>4500-4999</c:v>
                </c:pt>
                <c:pt idx="9">
                  <c:v>5000-5499</c:v>
                </c:pt>
                <c:pt idx="10">
                  <c:v>5500-6000</c:v>
                </c:pt>
              </c:strCache>
            </c:strRef>
          </c:cat>
          <c:val>
            <c:numRef>
              <c:f>'01_Statistical_Analysis'!$S$3:$S$14</c:f>
              <c:numCache>
                <c:formatCode>#\ ###\ ###\ ##0</c:formatCode>
                <c:ptCount val="11"/>
                <c:pt idx="0">
                  <c:v>191</c:v>
                </c:pt>
                <c:pt idx="1">
                  <c:v>137</c:v>
                </c:pt>
                <c:pt idx="2">
                  <c:v>59</c:v>
                </c:pt>
                <c:pt idx="3">
                  <c:v>22</c:v>
                </c:pt>
                <c:pt idx="4">
                  <c:v>25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C-5C43-B584-AFAC7772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9531919"/>
        <c:axId val="909540191"/>
      </c:barChart>
      <c:catAx>
        <c:axId val="9095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09540191"/>
        <c:crosses val="autoZero"/>
        <c:auto val="1"/>
        <c:lblAlgn val="ctr"/>
        <c:lblOffset val="100"/>
        <c:noMultiLvlLbl val="0"/>
      </c:catAx>
      <c:valAx>
        <c:axId val="909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\ ###\ 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095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13</xdr:col>
      <xdr:colOff>0</xdr:colOff>
      <xdr:row>14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F0CBBD-F9A0-584E-8E1F-0D0AAE3F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13</xdr:col>
      <xdr:colOff>0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958DC6-25A7-CC45-B025-431AAFCB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riesel" refreshedDate="45748.843341782405" createdVersion="8" refreshedVersion="8" minRefreshableVersion="3" recordCount="459" xr:uid="{231281A0-EFB0-B149-929F-C8CF92023D15}">
  <cacheSource type="worksheet">
    <worksheetSource ref="A1:Z460" sheet="Integrated Data Set"/>
  </cacheSource>
  <cacheFields count="26">
    <cacheField name="State" numFmtId="0">
      <sharedItems/>
    </cacheField>
    <cacheField name="Year" numFmtId="0">
      <sharedItems/>
    </cacheField>
    <cacheField name="Population _x000a_0-4" numFmtId="165">
      <sharedItems containsSemiMixedTypes="0" containsString="0" containsNumber="1" containsInteger="1" minValue="24255" maxValue="2705688"/>
    </cacheField>
    <cacheField name="Population _x000a_5-14" numFmtId="165">
      <sharedItems containsSemiMixedTypes="0" containsString="0" containsNumber="1" containsInteger="1" minValue="52027" maxValue="5120725"/>
    </cacheField>
    <cacheField name="Population _x000a_15-24" numFmtId="165">
      <sharedItems containsSemiMixedTypes="0" containsString="0" containsNumber="1" containsInteger="1" minValue="65014" maxValue="5593680"/>
    </cacheField>
    <cacheField name="Population _x000a_25-34" numFmtId="165">
      <sharedItems containsSemiMixedTypes="0" containsString="0" containsNumber="1" containsInteger="1" minValue="58373" maxValue="5762760"/>
    </cacheField>
    <cacheField name="Population _x000a_35-44" numFmtId="165">
      <sharedItems containsSemiMixedTypes="0" containsString="0" containsNumber="1" containsInteger="1" minValue="57037" maxValue="5350966"/>
    </cacheField>
    <cacheField name="Population _x000a_45-54" numFmtId="165">
      <sharedItems containsSemiMixedTypes="0" containsString="0" containsNumber="1" containsInteger="1" minValue="62572" maxValue="5241677"/>
    </cacheField>
    <cacheField name="Population _x000a_55-64" numFmtId="165">
      <sharedItems containsSemiMixedTypes="0" containsString="0" containsNumber="1" containsInteger="1" minValue="61509" maxValue="4543110"/>
    </cacheField>
    <cacheField name="Population _x000a_65-74" numFmtId="165">
      <sharedItems containsSemiMixedTypes="0" containsString="0" containsNumber="1" containsInteger="1" minValue="29678" maxValue="2909151"/>
    </cacheField>
    <cacheField name="Population _x000a_75-84" numFmtId="165">
      <sharedItems containsSemiMixedTypes="0" containsString="0" containsNumber="1" containsInteger="1" minValue="13707" maxValue="1488220"/>
    </cacheField>
    <cacheField name="Population _x000a_85+" numFmtId="165">
      <sharedItems containsSemiMixedTypes="0" containsString="0" containsNumber="1" containsInteger="1" minValue="3952" maxValue="681333"/>
    </cacheField>
    <cacheField name="Population _x000a_0-64" numFmtId="165">
      <sharedItems containsSemiMixedTypes="0" containsString="0" containsNumber="1" containsInteger="1" minValue="417526" maxValue="33617086"/>
    </cacheField>
    <cacheField name="Population _x000a_65+" numFmtId="165">
      <sharedItems containsSemiMixedTypes="0" containsString="0" containsNumber="1" containsInteger="1" minValue="47816" maxValue="5078704" count="459">
        <n v="626555"/>
        <n v="633099"/>
        <n v="644088"/>
        <n v="658126"/>
        <n v="658988"/>
        <n v="646891"/>
        <n v="643875"/>
        <n v="691308"/>
        <n v="719062"/>
        <n v="47816"/>
        <n v="48828"/>
        <n v="50858"/>
        <n v="51379"/>
        <n v="56873"/>
        <n v="54384"/>
        <n v="63710"/>
        <n v="70441"/>
        <n v="72309"/>
        <n v="814058"/>
        <n v="831394"/>
        <n v="852458"/>
        <n v="891924"/>
        <n v="925551"/>
        <n v="966164"/>
        <n v="1009588"/>
        <n v="1006218"/>
        <n v="1092768"/>
        <n v="399239"/>
        <n v="402667"/>
        <n v="400008"/>
        <n v="403281"/>
        <n v="405411"/>
        <n v="380867"/>
        <n v="414374"/>
        <n v="396613"/>
        <n v="438946"/>
        <n v="3972064"/>
        <n v="4020751"/>
        <n v="4182660"/>
        <n v="4305629"/>
        <n v="4436114"/>
        <n v="4609072"/>
        <n v="4782780"/>
        <n v="4959018"/>
        <n v="5078704"/>
        <n v="496613"/>
        <n v="509505"/>
        <n v="530043"/>
        <n v="544971"/>
        <n v="576950"/>
        <n v="591040"/>
        <n v="624869"/>
        <n v="657375"/>
        <n v="708245"/>
        <n v="476174"/>
        <n v="491650"/>
        <n v="499636"/>
        <n v="510278"/>
        <n v="519809"/>
        <n v="531466"/>
        <n v="542416"/>
        <n v="553639"/>
        <n v="575757"/>
        <n v="119149"/>
        <n v="122780"/>
        <n v="126583"/>
        <n v="130733"/>
        <n v="135397"/>
        <n v="141084"/>
        <n v="147550"/>
        <n v="153661"/>
        <n v="160565"/>
        <n v="70024"/>
        <n v="67205"/>
        <n v="67116"/>
        <n v="69662"/>
        <n v="69989"/>
        <n v="71612"/>
        <n v="73814"/>
        <n v="75126"/>
        <n v="79769"/>
        <n v="3071464"/>
        <n v="3132225"/>
        <n v="3193380"/>
        <n v="3259865"/>
        <n v="3313651"/>
        <n v="3464616"/>
        <n v="3597554"/>
        <n v="3784947"/>
        <n v="3909738"/>
        <n v="946392"/>
        <n v="962371"/>
        <n v="985998"/>
        <n v="1008058"/>
        <n v="1063969"/>
        <n v="1066710"/>
        <n v="1131302"/>
        <n v="1158461"/>
        <n v="1205631"/>
        <n v="180645"/>
        <n v="185910"/>
        <n v="191820"/>
        <n v="197109"/>
        <n v="202208"/>
        <n v="212874"/>
        <n v="219912"/>
        <n v="228154"/>
        <n v="238126"/>
        <n v="174378"/>
        <n v="177898"/>
        <n v="186800"/>
        <n v="191291"/>
        <n v="195738"/>
        <n v="189456"/>
        <n v="195347"/>
        <n v="209268"/>
        <n v="213704"/>
        <n v="1551155"/>
        <n v="1556209"/>
        <n v="1559621"/>
        <n v="1601626"/>
        <n v="1605868"/>
        <n v="1630709"/>
        <n v="1667292"/>
        <n v="1741846"/>
        <n v="1773763"/>
        <n v="798530"/>
        <n v="816986"/>
        <n v="782863"/>
        <n v="806255"/>
        <n v="831716"/>
        <n v="844158"/>
        <n v="834082"/>
        <n v="883019"/>
        <n v="940248"/>
        <n v="431453"/>
        <n v="426237"/>
        <n v="417424"/>
        <n v="438917"/>
        <n v="424012"/>
        <n v="400290"/>
        <n v="435427"/>
        <n v="416591"/>
        <n v="412990"/>
        <n v="357166"/>
        <n v="355940"/>
        <n v="355436"/>
        <n v="364202"/>
        <n v="352208"/>
        <n v="368061"/>
        <n v="385217"/>
        <n v="384865"/>
        <n v="393739"/>
        <n v="546937"/>
        <n v="524280"/>
        <n v="541216"/>
        <n v="561656"/>
        <n v="559609"/>
        <n v="561450"/>
        <n v="596260"/>
        <n v="602010"/>
        <n v="589340"/>
        <n v="534790"/>
        <n v="535184"/>
        <n v="546633"/>
        <n v="540327"/>
        <n v="547071"/>
        <n v="580674"/>
        <n v="583978"/>
        <n v="652118"/>
        <n v="602907"/>
        <n v="197787"/>
        <n v="203417"/>
        <n v="205109"/>
        <n v="209726"/>
        <n v="220400"/>
        <n v="226673"/>
        <n v="226322"/>
        <n v="228696"/>
        <n v="231559"/>
        <n v="663112"/>
        <n v="676449"/>
        <n v="691979"/>
        <n v="716288"/>
        <n v="734079"/>
        <n v="763838"/>
        <n v="786225"/>
        <n v="804827"/>
        <n v="836474"/>
        <n v="869001"/>
        <n v="874618"/>
        <n v="894692"/>
        <n v="909457"/>
        <n v="935524"/>
        <n v="960540"/>
        <n v="980269"/>
        <n v="1016594"/>
        <n v="1046092"/>
        <n v="1283330"/>
        <n v="1313897"/>
        <n v="1327201"/>
        <n v="1348375"/>
        <n v="1362456"/>
        <n v="1411024"/>
        <n v="1424738"/>
        <n v="1455321"/>
        <n v="1498088"/>
        <n v="639913"/>
        <n v="653200"/>
        <n v="629019"/>
        <n v="633019"/>
        <n v="724173"/>
        <n v="686066"/>
        <n v="704352"/>
        <n v="733682"/>
        <n v="702765"/>
        <n v="365175"/>
        <n v="350800"/>
        <n v="346987"/>
        <n v="358996"/>
        <n v="368201"/>
        <n v="369027"/>
        <n v="378590"/>
        <n v="387211"/>
        <n v="347215"/>
        <n v="777186"/>
        <n v="786591"/>
        <n v="787244"/>
        <n v="804912"/>
        <n v="783186"/>
        <n v="834755"/>
        <n v="817054"/>
        <n v="877122"/>
        <n v="852935"/>
        <n v="131683"/>
        <n v="134095"/>
        <n v="135262"/>
        <n v="137106"/>
        <n v="135559"/>
        <n v="136192"/>
        <n v="153462"/>
        <n v="155917"/>
        <n v="134545"/>
        <n v="231442"/>
        <n v="231302"/>
        <n v="230548"/>
        <n v="225518"/>
        <n v="228388"/>
        <n v="227180"/>
        <n v="224957"/>
        <n v="253300"/>
        <n v="240694"/>
        <n v="287536"/>
        <n v="301764"/>
        <n v="314394"/>
        <n v="326415"/>
        <n v="343912"/>
        <n v="352140"/>
        <n v="376978"/>
        <n v="401913"/>
        <n v="407062"/>
        <n v="169181"/>
        <n v="170321"/>
        <n v="164747"/>
        <n v="181158"/>
        <n v="186856"/>
        <n v="186226"/>
        <n v="184195"/>
        <n v="210513"/>
        <n v="216890"/>
        <n v="1141424"/>
        <n v="1155587"/>
        <n v="1173042"/>
        <n v="1198405"/>
        <n v="1221818"/>
        <n v="1247953"/>
        <n v="1279770"/>
        <n v="1301694"/>
        <n v="1353999"/>
        <n v="248676"/>
        <n v="252438"/>
        <n v="258416"/>
        <n v="262100"/>
        <n v="272533"/>
        <n v="278900"/>
        <n v="281049"/>
        <n v="299288"/>
        <n v="310244"/>
        <n v="2562311"/>
        <n v="2556537"/>
        <n v="2580094"/>
        <n v="2598732"/>
        <n v="2688181"/>
        <n v="2738029"/>
        <n v="2793286"/>
        <n v="2884666"/>
        <n v="2977810"/>
        <n v="1111235"/>
        <n v="1160754"/>
        <n v="1176962"/>
        <n v="1205775"/>
        <n v="1256153"/>
        <n v="1323954"/>
        <n v="1264593"/>
        <n v="1345540"/>
        <n v="1465613"/>
        <n v="88820"/>
        <n v="82345"/>
        <n v="94286"/>
        <n v="91390"/>
        <n v="89921"/>
        <n v="85153"/>
        <n v="90698"/>
        <n v="80755"/>
        <n v="101439"/>
        <n v="1557295"/>
        <n v="1573845"/>
        <n v="1588737"/>
        <n v="1617644"/>
        <n v="1604522"/>
        <n v="1676766"/>
        <n v="1651538"/>
        <n v="1729482"/>
        <n v="1768644"/>
        <n v="477587"/>
        <n v="479449"/>
        <n v="466923"/>
        <n v="501383"/>
        <n v="501816"/>
        <n v="495348"/>
        <n v="521065"/>
        <n v="509613"/>
        <n v="515566"/>
        <n v="488306"/>
        <n v="507231"/>
        <n v="509647"/>
        <n v="505095"/>
        <n v="538872"/>
        <n v="556881"/>
        <n v="571819"/>
        <n v="633163"/>
        <n v="630248"/>
        <n v="1915616"/>
        <n v="1919787"/>
        <n v="1916886"/>
        <n v="1959630"/>
        <n v="1975530"/>
        <n v="2002344"/>
        <n v="2008126"/>
        <n v="2113830"/>
        <n v="2171552"/>
        <n v="149384"/>
        <n v="149864"/>
        <n v="151002"/>
        <n v="152635"/>
        <n v="155906"/>
        <n v="158893"/>
        <n v="161791"/>
        <n v="165586"/>
        <n v="170144"/>
        <n v="575796"/>
        <n v="585173"/>
        <n v="587776"/>
        <n v="625838"/>
        <n v="647327"/>
        <n v="681594"/>
        <n v="694032"/>
        <n v="754088"/>
        <n v="766805"/>
        <n v="112914"/>
        <n v="96354"/>
        <n v="106937"/>
        <n v="105114"/>
        <n v="100566"/>
        <n v="87707"/>
        <n v="85759"/>
        <n v="105382"/>
        <n v="111796"/>
        <n v="783547"/>
        <n v="800241"/>
        <n v="826329"/>
        <n v="822990"/>
        <n v="828945"/>
        <n v="884230"/>
        <n v="904303"/>
        <n v="912863"/>
        <n v="944145"/>
        <n v="2387473"/>
        <n v="2426781"/>
        <n v="2513618"/>
        <n v="2572471"/>
        <n v="2669321"/>
        <n v="2772658"/>
        <n v="2800374"/>
        <n v="2960337"/>
        <n v="3085403"/>
        <n v="231879"/>
        <n v="235125"/>
        <n v="239457"/>
        <n v="249144"/>
        <n v="269730"/>
        <n v="266878"/>
        <n v="278663"/>
        <n v="290353"/>
        <n v="302014"/>
        <n v="85496"/>
        <n v="80004"/>
        <n v="88589"/>
        <n v="82797"/>
        <n v="79626"/>
        <n v="77154"/>
        <n v="100367"/>
        <n v="84888"/>
        <n v="102353"/>
        <n v="898481"/>
        <n v="879668"/>
        <n v="925806"/>
        <n v="899000"/>
        <n v="951830"/>
        <n v="959798"/>
        <n v="1026231"/>
        <n v="1047547"/>
        <n v="1103852"/>
        <n v="758541"/>
        <n v="775935"/>
        <n v="804859"/>
        <n v="831786"/>
        <n v="861565"/>
        <n v="907639"/>
        <n v="893451"/>
        <n v="967599"/>
        <n v="994961"/>
        <n v="275637"/>
        <n v="278583"/>
        <n v="275545"/>
        <n v="265389"/>
        <n v="275686"/>
        <n v="277324"/>
        <n v="257698"/>
        <n v="292078"/>
        <n v="282907"/>
        <n v="739579"/>
        <n v="735486"/>
        <n v="729904"/>
        <n v="759067"/>
        <n v="760857"/>
        <n v="788819"/>
        <n v="786463"/>
        <n v="805476"/>
        <n v="833101"/>
        <n v="62495"/>
        <n v="69162"/>
        <n v="63960"/>
        <n v="68886"/>
        <n v="63650"/>
        <n v="69862"/>
        <n v="72038"/>
        <n v="71202"/>
        <n v="76396"/>
      </sharedItems>
      <fieldGroup base="13">
        <rangePr autoStart="0" autoEnd="0" startNum="0" endNum="5500000" groupInterval="100000"/>
        <groupItems count="57">
          <s v="&lt;0"/>
          <s v="0-99999"/>
          <s v="100000-199999"/>
          <s v="200000-299999"/>
          <s v="300000-399999"/>
          <s v="400000-499999"/>
          <s v="500000-599999"/>
          <s v="600000-699999"/>
          <s v="700000-799999"/>
          <s v="800000-899999"/>
          <s v="900000-999999"/>
          <s v="1000000-1099999"/>
          <s v="1100000-1199999"/>
          <s v="1200000-1299999"/>
          <s v="1300000-1399999"/>
          <s v="1400000-1499999"/>
          <s v="1500000-1599999"/>
          <s v="1600000-1699999"/>
          <s v="1700000-1799999"/>
          <s v="1800000-1899999"/>
          <s v="1900000-1999999"/>
          <s v="2000000-2099999"/>
          <s v="2100000-2199999"/>
          <s v="2200000-2299999"/>
          <s v="2300000-2399999"/>
          <s v="2400000-2499999"/>
          <s v="2500000-2599999"/>
          <s v="2600000-2699999"/>
          <s v="2700000-2799999"/>
          <s v="2800000-2899999"/>
          <s v="2900000-2999999"/>
          <s v="3000000-3099999"/>
          <s v="3100000-3199999"/>
          <s v="3200000-3299999"/>
          <s v="3300000-3399999"/>
          <s v="3400000-3499999"/>
          <s v="3500000-3599999"/>
          <s v="3600000-3699999"/>
          <s v="3700000-3799999"/>
          <s v="3800000-3899999"/>
          <s v="3900000-3999999"/>
          <s v="4000000-4099999"/>
          <s v="4100000-4199999"/>
          <s v="4200000-4299999"/>
          <s v="4300000-4399999"/>
          <s v="4400000-4499999"/>
          <s v="4500000-4599999"/>
          <s v="4600000-4699999"/>
          <s v="4700000-4799999"/>
          <s v="4800000-4899999"/>
          <s v="4900000-4999999"/>
          <s v="5000000-5099999"/>
          <s v="5100000-5199999"/>
          <s v="5200000-5299999"/>
          <s v="5300000-5399999"/>
          <s v="5400000-5500000"/>
          <s v="&gt;5500000"/>
        </groupItems>
      </fieldGroup>
    </cacheField>
    <cacheField name="Influenza Deaths_x000a_0-4" numFmtId="165">
      <sharedItems containsSemiMixedTypes="0" containsString="0" containsNumber="1" containsInteger="1" minValue="88" maxValue="156"/>
    </cacheField>
    <cacheField name="Influenza Deaths_x000a_5-14" numFmtId="165">
      <sharedItems containsSemiMixedTypes="0" containsString="0" containsNumber="1" containsInteger="1" minValue="31" maxValue="82"/>
    </cacheField>
    <cacheField name="Influenza Deaths_x000a_15-24" numFmtId="165">
      <sharedItems containsSemiMixedTypes="0" containsString="0" containsNumber="1" containsInteger="1" minValue="32" maxValue="83"/>
    </cacheField>
    <cacheField name="Influenza Deaths_x000a_25-34" numFmtId="165">
      <sharedItems containsSemiMixedTypes="0" containsString="0" containsNumber="1" containsInteger="1" minValue="29" maxValue="124"/>
    </cacheField>
    <cacheField name="Influenza Deaths_x000a_35-44" numFmtId="165">
      <sharedItems containsSemiMixedTypes="0" containsString="0" containsNumber="1" containsInteger="1" minValue="34" maxValue="182"/>
    </cacheField>
    <cacheField name="Influenza Deaths_x000a_45-54" numFmtId="165">
      <sharedItems containsSemiMixedTypes="0" containsString="0" containsNumber="1" containsInteger="1" minValue="34" maxValue="346"/>
    </cacheField>
    <cacheField name="Influenza Deaths_x000a_55-64" numFmtId="165">
      <sharedItems containsSemiMixedTypes="0" containsString="0" containsNumber="1" containsInteger="1" minValue="38" maxValue="589"/>
    </cacheField>
    <cacheField name="Influenza Deaths_x000a_65-74" numFmtId="165">
      <sharedItems containsSemiMixedTypes="0" containsString="0" containsNumber="1" containsInteger="1" minValue="35" maxValue="930"/>
    </cacheField>
    <cacheField name="Influenza Deaths_x000a_75-84" numFmtId="165">
      <sharedItems containsSemiMixedTypes="0" containsString="0" containsNumber="1" containsInteger="1" minValue="38" maxValue="1633"/>
    </cacheField>
    <cacheField name="Influenza Deaths_x000a_85+" numFmtId="165">
      <sharedItems containsSemiMixedTypes="0" containsString="0" containsNumber="1" containsInteger="1" minValue="45" maxValue="3264"/>
    </cacheField>
    <cacheField name="Influenza Deaths _x000a_0-64" numFmtId="165">
      <sharedItems containsSemiMixedTypes="0" containsString="0" containsNumber="1" containsInteger="1" minValue="422" maxValue="1334"/>
    </cacheField>
    <cacheField name="Influenza Deaths _x000a_65+" numFmtId="165">
      <sharedItems containsSemiMixedTypes="0" containsString="0" containsNumber="1" containsInteger="1" minValue="143" maxValue="5694" count="371">
        <n v="730"/>
        <n v="761"/>
        <n v="769"/>
        <n v="757"/>
        <n v="784"/>
        <n v="780"/>
        <n v="887"/>
        <n v="940"/>
        <n v="171"/>
        <n v="186"/>
        <n v="185"/>
        <n v="208"/>
        <n v="154"/>
        <n v="194"/>
        <n v="201"/>
        <n v="184"/>
        <n v="789"/>
        <n v="598"/>
        <n v="573"/>
        <n v="560"/>
        <n v="628"/>
        <n v="594"/>
        <n v="635"/>
        <n v="672"/>
        <n v="700"/>
        <n v="557"/>
        <n v="526"/>
        <n v="607"/>
        <n v="616"/>
        <n v="648"/>
        <n v="553"/>
        <n v="563"/>
        <n v="517"/>
        <n v="586"/>
        <n v="5197"/>
        <n v="5229"/>
        <n v="5338"/>
        <n v="5119"/>
        <n v="5694"/>
        <n v="4888"/>
        <n v="5423"/>
        <n v="5085"/>
        <n v="5510"/>
        <n v="478"/>
        <n v="442"/>
        <n v="473"/>
        <n v="459"/>
        <n v="449"/>
        <n v="498"/>
        <n v="500"/>
        <n v="405"/>
        <n v="416"/>
        <n v="602"/>
        <n v="544"/>
        <n v="634"/>
        <n v="570"/>
        <n v="579"/>
        <n v="615"/>
        <n v="496"/>
        <n v="578"/>
        <n v="164"/>
        <n v="179"/>
        <n v="187"/>
        <n v="190"/>
        <n v="210"/>
        <n v="215"/>
        <n v="230"/>
        <n v="209"/>
        <n v="174"/>
        <n v="167"/>
        <n v="192"/>
        <n v="206"/>
        <n v="204"/>
        <n v="170"/>
        <n v="1861"/>
        <n v="1904"/>
        <n v="2034"/>
        <n v="1985"/>
        <n v="2136"/>
        <n v="2143"/>
        <n v="2271"/>
        <n v="2260"/>
        <n v="2554"/>
        <n v="1165"/>
        <n v="1172"/>
        <n v="1173"/>
        <n v="1123"/>
        <n v="1155"/>
        <n v="1133"/>
        <n v="1159"/>
        <n v="1068"/>
        <n v="1117"/>
        <n v="250"/>
        <n v="270"/>
        <n v="303"/>
        <n v="391"/>
        <n v="365"/>
        <n v="486"/>
        <n v="431"/>
        <n v="556"/>
        <n v="196"/>
        <n v="203"/>
        <n v="236"/>
        <n v="227"/>
        <n v="257"/>
        <n v="212"/>
        <n v="224"/>
        <n v="264"/>
        <n v="2006"/>
        <n v="1912"/>
        <n v="2049"/>
        <n v="1983"/>
        <n v="2122"/>
        <n v="2125"/>
        <n v="1997"/>
        <n v="1799"/>
        <n v="2026"/>
        <n v="953"/>
        <n v="975"/>
        <n v="819"/>
        <n v="795"/>
        <n v="912"/>
        <n v="836"/>
        <n v="880"/>
        <n v="767"/>
        <n v="890"/>
        <n v="528"/>
        <n v="595"/>
        <n v="605"/>
        <n v="684"/>
        <n v="502"/>
        <n v="532"/>
        <n v="450"/>
        <n v="490"/>
        <n v="536"/>
        <n v="475"/>
        <n v="554"/>
        <n v="610"/>
        <n v="534"/>
        <n v="561"/>
        <n v="461"/>
        <n v="487"/>
        <n v="799"/>
        <n v="760"/>
        <n v="707"/>
        <n v="754"/>
        <n v="802"/>
        <n v="800"/>
        <n v="696"/>
        <n v="733"/>
        <n v="688"/>
        <n v="723"/>
        <n v="655"/>
        <n v="642"/>
        <n v="596"/>
        <n v="540"/>
        <n v="305"/>
        <n v="242"/>
        <n v="293"/>
        <n v="220"/>
        <n v="276"/>
        <n v="865"/>
        <n v="783"/>
        <n v="914"/>
        <n v="814"/>
        <n v="997"/>
        <n v="841"/>
        <n v="834"/>
        <n v="1188"/>
        <n v="1139"/>
        <n v="1260"/>
        <n v="1216"/>
        <n v="1405"/>
        <n v="1185"/>
        <n v="1381"/>
        <n v="1111"/>
        <n v="1298"/>
        <n v="1293"/>
        <n v="1270"/>
        <n v="1462"/>
        <n v="1332"/>
        <n v="1586"/>
        <n v="1553"/>
        <n v="1607"/>
        <n v="1354"/>
        <n v="1495"/>
        <n v="533"/>
        <n v="665"/>
        <n v="631"/>
        <n v="437"/>
        <n v="583"/>
        <n v="470"/>
        <n v="448"/>
        <n v="505"/>
        <n v="440"/>
        <n v="600"/>
        <n v="552"/>
        <n v="640"/>
        <n v="613"/>
        <n v="597"/>
        <n v="1120"/>
        <n v="1014"/>
        <n v="1012"/>
        <n v="1028"/>
        <n v="1136"/>
        <n v="1099"/>
        <n v="1153"/>
        <n v="956"/>
        <n v="1106"/>
        <n v="183"/>
        <n v="173"/>
        <n v="191"/>
        <n v="217"/>
        <n v="216"/>
        <n v="202"/>
        <n v="222"/>
        <n v="199"/>
        <n v="253"/>
        <n v="265"/>
        <n v="286"/>
        <n v="310"/>
        <n v="318"/>
        <n v="290"/>
        <n v="339"/>
        <n v="308"/>
        <n v="352"/>
        <n v="355"/>
        <n v="334"/>
        <n v="321"/>
        <n v="377"/>
        <n v="338"/>
        <n v="381"/>
        <n v="444"/>
        <n v="178"/>
        <n v="234"/>
        <n v="251"/>
        <n v="258"/>
        <n v="243"/>
        <n v="233"/>
        <n v="235"/>
        <n v="1095"/>
        <n v="950"/>
        <n v="1025"/>
        <n v="1041"/>
        <n v="1229"/>
        <n v="1023"/>
        <n v="1141"/>
        <n v="279"/>
        <n v="302"/>
        <n v="245"/>
        <n v="313"/>
        <n v="269"/>
        <n v="244"/>
        <n v="252"/>
        <n v="3878"/>
        <n v="4065"/>
        <n v="4296"/>
        <n v="3869"/>
        <n v="4282"/>
        <n v="4030"/>
        <n v="4298"/>
        <n v="3903"/>
        <n v="3955"/>
        <n v="1432"/>
        <n v="1436"/>
        <n v="1344"/>
        <n v="1597"/>
        <n v="1528"/>
        <n v="1778"/>
        <n v="1550"/>
        <n v="1690"/>
        <n v="175"/>
        <n v="169"/>
        <n v="1640"/>
        <n v="1669"/>
        <n v="1892"/>
        <n v="1881"/>
        <n v="2005"/>
        <n v="2025"/>
        <n v="2093"/>
        <n v="1773"/>
        <n v="1888"/>
        <n v="604"/>
        <n v="678"/>
        <n v="438"/>
        <n v="571"/>
        <n v="520"/>
        <n v="580"/>
        <n v="400"/>
        <n v="390"/>
        <n v="349"/>
        <n v="324"/>
        <n v="326"/>
        <n v="362"/>
        <n v="371"/>
        <n v="356"/>
        <n v="462"/>
        <n v="2188"/>
        <n v="2047"/>
        <n v="2426"/>
        <n v="2112"/>
        <n v="2536"/>
        <n v="2163"/>
        <n v="2560"/>
        <n v="2171"/>
        <n v="2393"/>
        <n v="197"/>
        <n v="575"/>
        <n v="619"/>
        <n v="585"/>
        <n v="546"/>
        <n v="511"/>
        <n v="574"/>
        <n v="1091"/>
        <n v="1192"/>
        <n v="1205"/>
        <n v="1259"/>
        <n v="1248"/>
        <n v="1438"/>
        <n v="1212"/>
        <n v="1321"/>
        <n v="2512"/>
        <n v="2435"/>
        <n v="2473"/>
        <n v="2608"/>
        <n v="2552"/>
        <n v="2575"/>
        <n v="2290"/>
        <n v="238"/>
        <n v="295"/>
        <n v="275"/>
        <n v="284"/>
        <n v="304"/>
        <n v="163"/>
        <n v="172"/>
        <n v="181"/>
        <n v="160"/>
        <n v="198"/>
        <n v="168"/>
        <n v="1033"/>
        <n v="1045"/>
        <n v="1204"/>
        <n v="1107"/>
        <n v="1228"/>
        <n v="1206"/>
        <n v="982"/>
        <n v="1034"/>
        <n v="584"/>
        <n v="658"/>
        <n v="722"/>
        <n v="636"/>
        <n v="875"/>
        <n v="380"/>
        <n v="368"/>
        <n v="340"/>
        <n v="394"/>
        <n v="357"/>
        <n v="415"/>
        <n v="316"/>
        <n v="815"/>
        <n v="796"/>
        <n v="868"/>
        <n v="872"/>
        <n v="991"/>
        <n v="829"/>
        <n v="928"/>
        <n v="718"/>
        <n v="832"/>
        <n v="177"/>
        <n v="143"/>
        <n v="152"/>
      </sharedItems>
      <fieldGroup base="25">
        <rangePr autoStart="0" autoEnd="0" startNum="0" endNum="6000" groupInterval="500"/>
        <groupItems count="14">
          <s v="&lt;0"/>
          <s v="0-499"/>
          <s v="500-999"/>
          <s v="1000-1499"/>
          <s v="1500-1999"/>
          <s v="2000-2499"/>
          <s v="2500-2999"/>
          <s v="3000-3499"/>
          <s v="3500-3999"/>
          <s v="4000-4499"/>
          <s v="4500-4999"/>
          <s v="5000-5499"/>
          <s v="5500-6000"/>
          <s v="&gt;6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s v="Alabama"/>
    <s v="2009"/>
    <n v="307932"/>
    <n v="619582"/>
    <n v="656446"/>
    <n v="601451"/>
    <n v="631297"/>
    <n v="665155"/>
    <n v="525899"/>
    <n v="336359"/>
    <n v="213834"/>
    <n v="76362"/>
    <n v="4007762"/>
    <x v="0"/>
    <n v="123"/>
    <n v="73"/>
    <n v="67"/>
    <n v="65"/>
    <n v="81"/>
    <n v="68"/>
    <n v="84"/>
    <n v="113"/>
    <n v="261"/>
    <n v="356"/>
    <n v="561"/>
    <x v="0"/>
  </r>
  <r>
    <s v="Alabama"/>
    <s v="2010"/>
    <n v="301922"/>
    <n v="625369"/>
    <n v="669550"/>
    <n v="595518"/>
    <n v="631379"/>
    <n v="682991"/>
    <n v="554540"/>
    <n v="352233"/>
    <n v="206967"/>
    <n v="73899"/>
    <n v="4061269"/>
    <x v="1"/>
    <n v="106"/>
    <n v="56"/>
    <n v="60"/>
    <n v="56"/>
    <n v="54"/>
    <n v="67"/>
    <n v="85"/>
    <n v="150"/>
    <n v="263"/>
    <n v="348"/>
    <n v="484"/>
    <x v="1"/>
  </r>
  <r>
    <s v="Alabama"/>
    <s v="2011"/>
    <n v="302644"/>
    <n v="624922"/>
    <n v="673867"/>
    <n v="600460"/>
    <n v="621937"/>
    <n v="685076"/>
    <n v="571408"/>
    <n v="360471"/>
    <n v="209153"/>
    <n v="74464"/>
    <n v="4080314"/>
    <x v="2"/>
    <n v="108"/>
    <n v="51"/>
    <n v="50"/>
    <n v="54"/>
    <n v="53"/>
    <n v="73"/>
    <n v="56"/>
    <n v="129"/>
    <n v="292"/>
    <n v="348"/>
    <n v="445"/>
    <x v="2"/>
  </r>
  <r>
    <s v="Alabama"/>
    <s v="2012"/>
    <n v="302849"/>
    <n v="624078"/>
    <n v="674195"/>
    <n v="603681"/>
    <n v="616050"/>
    <n v="684826"/>
    <n v="587063"/>
    <n v="372134"/>
    <n v="208942"/>
    <n v="77050"/>
    <n v="4092742"/>
    <x v="3"/>
    <n v="123"/>
    <n v="56"/>
    <n v="61"/>
    <n v="55"/>
    <n v="65"/>
    <n v="67"/>
    <n v="62"/>
    <n v="129"/>
    <n v="270"/>
    <n v="358"/>
    <n v="489"/>
    <x v="3"/>
  </r>
  <r>
    <s v="Alabama"/>
    <s v="2013"/>
    <n v="290871"/>
    <n v="604712"/>
    <n v="661691"/>
    <n v="593372"/>
    <n v="593673"/>
    <n v="659096"/>
    <n v="583278"/>
    <n v="375178"/>
    <n v="207291"/>
    <n v="76519"/>
    <n v="3986693"/>
    <x v="4"/>
    <n v="104"/>
    <n v="62"/>
    <n v="64"/>
    <n v="60"/>
    <n v="50"/>
    <n v="58"/>
    <n v="125"/>
    <n v="120"/>
    <n v="283"/>
    <n v="381"/>
    <n v="523"/>
    <x v="4"/>
  </r>
  <r>
    <s v="Alabama"/>
    <s v="2014"/>
    <n v="280762"/>
    <n v="585209"/>
    <n v="634104"/>
    <n v="583105"/>
    <n v="572360"/>
    <n v="630741"/>
    <n v="571198"/>
    <n v="370208"/>
    <n v="201734"/>
    <n v="74949"/>
    <n v="3857479"/>
    <x v="5"/>
    <n v="107"/>
    <n v="72"/>
    <n v="54"/>
    <n v="50"/>
    <n v="72"/>
    <n v="92"/>
    <n v="105"/>
    <n v="174"/>
    <n v="261"/>
    <n v="345"/>
    <n v="552"/>
    <x v="5"/>
  </r>
  <r>
    <s v="Alabama"/>
    <s v="2015"/>
    <n v="270691"/>
    <n v="568936"/>
    <n v="611664"/>
    <n v="573320"/>
    <n v="556205"/>
    <n v="605332"/>
    <n v="564363"/>
    <n v="372906"/>
    <n v="197626"/>
    <n v="73343"/>
    <n v="3750511"/>
    <x v="6"/>
    <n v="142"/>
    <n v="59"/>
    <n v="47"/>
    <n v="73"/>
    <n v="48"/>
    <n v="69"/>
    <n v="130"/>
    <n v="198"/>
    <n v="308"/>
    <n v="381"/>
    <n v="568"/>
    <x v="6"/>
  </r>
  <r>
    <s v="Alabama"/>
    <s v="2016"/>
    <n v="275129"/>
    <n v="581877"/>
    <n v="626959"/>
    <n v="590624"/>
    <n v="571406"/>
    <n v="616252"/>
    <n v="589274"/>
    <n v="405062"/>
    <n v="209910"/>
    <n v="76336"/>
    <n v="3851521"/>
    <x v="7"/>
    <n v="132"/>
    <n v="46"/>
    <n v="73"/>
    <n v="53"/>
    <n v="56"/>
    <n v="71"/>
    <n v="127"/>
    <n v="191"/>
    <n v="277"/>
    <n v="289"/>
    <n v="558"/>
    <x v="3"/>
  </r>
  <r>
    <s v="Alabama"/>
    <s v="2017"/>
    <n v="276368"/>
    <n v="583860"/>
    <n v="630041"/>
    <n v="596730"/>
    <n v="569893"/>
    <n v="614255"/>
    <n v="602923"/>
    <n v="423307"/>
    <n v="216909"/>
    <n v="78846"/>
    <n v="3874070"/>
    <x v="8"/>
    <n v="140"/>
    <n v="54"/>
    <n v="73"/>
    <n v="51"/>
    <n v="56"/>
    <n v="69"/>
    <n v="111"/>
    <n v="227"/>
    <n v="338"/>
    <n v="375"/>
    <n v="554"/>
    <x v="7"/>
  </r>
  <r>
    <s v="Alaska"/>
    <s v="2009"/>
    <n v="52101"/>
    <n v="98092"/>
    <n v="113845"/>
    <n v="97174"/>
    <n v="96191"/>
    <n v="107011"/>
    <n v="71294"/>
    <n v="29678"/>
    <n v="13775"/>
    <n v="4363"/>
    <n v="635708"/>
    <x v="9"/>
    <n v="139"/>
    <n v="57"/>
    <n v="60"/>
    <n v="62"/>
    <n v="52"/>
    <n v="61"/>
    <n v="62"/>
    <n v="66"/>
    <n v="48"/>
    <n v="57"/>
    <n v="493"/>
    <x v="8"/>
  </r>
  <r>
    <s v="Alaska"/>
    <s v="2010"/>
    <n v="50436"/>
    <n v="98531"/>
    <n v="107026"/>
    <n v="91866"/>
    <n v="93770"/>
    <n v="107330"/>
    <n v="76385"/>
    <n v="31169"/>
    <n v="13707"/>
    <n v="3952"/>
    <n v="625344"/>
    <x v="10"/>
    <n v="114"/>
    <n v="77"/>
    <n v="67"/>
    <n v="57"/>
    <n v="63"/>
    <n v="61"/>
    <n v="73"/>
    <n v="73"/>
    <n v="59"/>
    <n v="54"/>
    <n v="512"/>
    <x v="9"/>
  </r>
  <r>
    <s v="Alaska"/>
    <s v="2011"/>
    <n v="49320"/>
    <n v="95647"/>
    <n v="102350"/>
    <n v="93628"/>
    <n v="90207"/>
    <n v="105021"/>
    <n v="78741"/>
    <n v="32341"/>
    <n v="14473"/>
    <n v="4044"/>
    <n v="614914"/>
    <x v="11"/>
    <n v="121"/>
    <n v="51"/>
    <n v="69"/>
    <n v="40"/>
    <n v="67"/>
    <n v="53"/>
    <n v="59"/>
    <n v="48"/>
    <n v="72"/>
    <n v="65"/>
    <n v="460"/>
    <x v="10"/>
  </r>
  <r>
    <s v="Alaska"/>
    <s v="2012"/>
    <n v="49810"/>
    <n v="94572"/>
    <n v="102033"/>
    <n v="96647"/>
    <n v="87951"/>
    <n v="102036"/>
    <n v="80485"/>
    <n v="32969"/>
    <n v="14136"/>
    <n v="4274"/>
    <n v="613534"/>
    <x v="12"/>
    <n v="114"/>
    <n v="64"/>
    <n v="46"/>
    <n v="76"/>
    <n v="41"/>
    <n v="63"/>
    <n v="60"/>
    <n v="67"/>
    <n v="66"/>
    <n v="75"/>
    <n v="464"/>
    <x v="11"/>
  </r>
  <r>
    <s v="Alaska"/>
    <s v="2013"/>
    <n v="51998"/>
    <n v="97821"/>
    <n v="104501"/>
    <n v="103022"/>
    <n v="88055"/>
    <n v="101851"/>
    <n v="85665"/>
    <n v="36823"/>
    <n v="15064"/>
    <n v="4986"/>
    <n v="632913"/>
    <x v="13"/>
    <n v="104"/>
    <n v="53"/>
    <n v="55"/>
    <n v="49"/>
    <n v="65"/>
    <n v="68"/>
    <n v="59"/>
    <n v="43"/>
    <n v="51"/>
    <n v="60"/>
    <n v="453"/>
    <x v="12"/>
  </r>
  <r>
    <s v="Alaska"/>
    <s v="2014"/>
    <n v="46006"/>
    <n v="86970"/>
    <n v="95783"/>
    <n v="97905"/>
    <n v="80439"/>
    <n v="89396"/>
    <n v="76883"/>
    <n v="35249"/>
    <n v="14216"/>
    <n v="4919"/>
    <n v="573382"/>
    <x v="14"/>
    <n v="104"/>
    <n v="43"/>
    <n v="64"/>
    <n v="75"/>
    <n v="70"/>
    <n v="71"/>
    <n v="58"/>
    <n v="59"/>
    <n v="72"/>
    <n v="63"/>
    <n v="485"/>
    <x v="13"/>
  </r>
  <r>
    <s v="Alaska"/>
    <s v="2015"/>
    <n v="50095"/>
    <n v="93613"/>
    <n v="102997"/>
    <n v="105742"/>
    <n v="84868"/>
    <n v="93388"/>
    <n v="85898"/>
    <n v="41746"/>
    <n v="16401"/>
    <n v="5563"/>
    <n v="616601"/>
    <x v="15"/>
    <n v="125"/>
    <n v="58"/>
    <n v="60"/>
    <n v="68"/>
    <n v="62"/>
    <n v="55"/>
    <n v="53"/>
    <n v="57"/>
    <n v="68"/>
    <n v="61"/>
    <n v="481"/>
    <x v="9"/>
  </r>
  <r>
    <s v="Alaska"/>
    <s v="2016"/>
    <n v="50552"/>
    <n v="96058"/>
    <n v="101965"/>
    <n v="108450"/>
    <n v="87241"/>
    <n v="94013"/>
    <n v="90606"/>
    <n v="46496"/>
    <n v="17361"/>
    <n v="6584"/>
    <n v="628885"/>
    <x v="16"/>
    <n v="121"/>
    <n v="66"/>
    <n v="49"/>
    <n v="57"/>
    <n v="63"/>
    <n v="73"/>
    <n v="65"/>
    <n v="70"/>
    <n v="69"/>
    <n v="62"/>
    <n v="494"/>
    <x v="14"/>
  </r>
  <r>
    <s v="Alaska"/>
    <s v="2017"/>
    <n v="51140"/>
    <n v="95737"/>
    <n v="101178"/>
    <n v="111036"/>
    <n v="87229"/>
    <n v="89984"/>
    <n v="88798"/>
    <n v="48531"/>
    <n v="17748"/>
    <n v="6030"/>
    <n v="625102"/>
    <x v="17"/>
    <n v="113"/>
    <n v="73"/>
    <n v="32"/>
    <n v="50"/>
    <n v="69"/>
    <n v="55"/>
    <n v="53"/>
    <n v="63"/>
    <n v="59"/>
    <n v="62"/>
    <n v="445"/>
    <x v="15"/>
  </r>
  <r>
    <s v="Arizona"/>
    <s v="2009"/>
    <n v="500513"/>
    <n v="900236"/>
    <n v="858306"/>
    <n v="919458"/>
    <n v="858827"/>
    <n v="819785"/>
    <n v="651776"/>
    <n v="422657"/>
    <n v="294834"/>
    <n v="96567"/>
    <n v="5508901"/>
    <x v="18"/>
    <n v="134"/>
    <n v="54"/>
    <n v="52"/>
    <n v="54"/>
    <n v="70"/>
    <n v="79"/>
    <n v="81"/>
    <n v="161"/>
    <n v="278"/>
    <n v="350"/>
    <n v="524"/>
    <x v="16"/>
  </r>
  <r>
    <s v="Arizona"/>
    <s v="2010"/>
    <n v="462605"/>
    <n v="879681"/>
    <n v="884613"/>
    <n v="851998"/>
    <n v="828954"/>
    <n v="817132"/>
    <n v="682564"/>
    <n v="459854"/>
    <n v="277143"/>
    <n v="94397"/>
    <n v="5407547"/>
    <x v="19"/>
    <n v="103"/>
    <n v="64"/>
    <n v="58"/>
    <n v="68"/>
    <n v="47"/>
    <n v="71"/>
    <n v="76"/>
    <n v="92"/>
    <n v="211"/>
    <n v="295"/>
    <n v="487"/>
    <x v="17"/>
  </r>
  <r>
    <s v="Arizona"/>
    <s v="2011"/>
    <n v="454133"/>
    <n v="873414"/>
    <n v="887157"/>
    <n v="851684"/>
    <n v="819505"/>
    <n v="818150"/>
    <n v="696963"/>
    <n v="476232"/>
    <n v="280020"/>
    <n v="96206"/>
    <n v="5401006"/>
    <x v="20"/>
    <n v="126"/>
    <n v="64"/>
    <n v="47"/>
    <n v="59"/>
    <n v="59"/>
    <n v="67"/>
    <n v="55"/>
    <n v="100"/>
    <n v="204"/>
    <n v="269"/>
    <n v="477"/>
    <x v="18"/>
  </r>
  <r>
    <s v="Arizona"/>
    <s v="2012"/>
    <n v="455864"/>
    <n v="900248"/>
    <n v="906892"/>
    <n v="863095"/>
    <n v="824147"/>
    <n v="833026"/>
    <n v="726810"/>
    <n v="502497"/>
    <n v="284881"/>
    <n v="104546"/>
    <n v="5510082"/>
    <x v="21"/>
    <n v="119"/>
    <n v="64"/>
    <n v="56"/>
    <n v="63"/>
    <n v="49"/>
    <n v="72"/>
    <n v="65"/>
    <n v="81"/>
    <n v="206"/>
    <n v="273"/>
    <n v="488"/>
    <x v="19"/>
  </r>
  <r>
    <s v="Arizona"/>
    <s v="2013"/>
    <n v="447023"/>
    <n v="903407"/>
    <n v="915729"/>
    <n v="864912"/>
    <n v="828891"/>
    <n v="837669"/>
    <n v="746333"/>
    <n v="527864"/>
    <n v="291077"/>
    <n v="106610"/>
    <n v="5543964"/>
    <x v="22"/>
    <n v="134"/>
    <n v="79"/>
    <n v="54"/>
    <n v="67"/>
    <n v="63"/>
    <n v="69"/>
    <n v="62"/>
    <n v="88"/>
    <n v="192"/>
    <n v="348"/>
    <n v="528"/>
    <x v="20"/>
  </r>
  <r>
    <s v="Arizona"/>
    <s v="2014"/>
    <n v="438431"/>
    <n v="904270"/>
    <n v="919817"/>
    <n v="871066"/>
    <n v="823561"/>
    <n v="836972"/>
    <n v="760041"/>
    <n v="554322"/>
    <n v="298935"/>
    <n v="112907"/>
    <n v="5554158"/>
    <x v="23"/>
    <n v="125"/>
    <n v="68"/>
    <n v="59"/>
    <n v="63"/>
    <n v="65"/>
    <n v="67"/>
    <n v="91"/>
    <n v="136"/>
    <n v="188"/>
    <n v="270"/>
    <n v="538"/>
    <x v="21"/>
  </r>
  <r>
    <s v="Arizona"/>
    <s v="2015"/>
    <n v="424856"/>
    <n v="892844"/>
    <n v="916343"/>
    <n v="873997"/>
    <n v="823282"/>
    <n v="824480"/>
    <n v="767757"/>
    <n v="581229"/>
    <n v="309296"/>
    <n v="119063"/>
    <n v="5523559"/>
    <x v="24"/>
    <n v="127"/>
    <n v="65"/>
    <n v="59"/>
    <n v="58"/>
    <n v="58"/>
    <n v="76"/>
    <n v="82"/>
    <n v="102"/>
    <n v="212"/>
    <n v="321"/>
    <n v="525"/>
    <x v="22"/>
  </r>
  <r>
    <s v="Arizona"/>
    <s v="2016"/>
    <n v="427119"/>
    <n v="890323"/>
    <n v="920124"/>
    <n v="879312"/>
    <n v="813445"/>
    <n v="817606"/>
    <n v="756394"/>
    <n v="584305"/>
    <n v="306398"/>
    <n v="115515"/>
    <n v="5504323"/>
    <x v="25"/>
    <n v="117"/>
    <n v="55"/>
    <n v="66"/>
    <n v="29"/>
    <n v="54"/>
    <n v="69"/>
    <n v="119"/>
    <n v="160"/>
    <n v="213"/>
    <n v="299"/>
    <n v="509"/>
    <x v="23"/>
  </r>
  <r>
    <s v="Arizona"/>
    <s v="2017"/>
    <n v="430289"/>
    <n v="903976"/>
    <n v="936681"/>
    <n v="909225"/>
    <n v="834243"/>
    <n v="833583"/>
    <n v="801636"/>
    <n v="637694"/>
    <n v="331749"/>
    <n v="123325"/>
    <n v="5649633"/>
    <x v="26"/>
    <n v="115"/>
    <n v="70"/>
    <n v="57"/>
    <n v="68"/>
    <n v="50"/>
    <n v="58"/>
    <n v="77"/>
    <n v="145"/>
    <n v="216"/>
    <n v="339"/>
    <n v="495"/>
    <x v="24"/>
  </r>
  <r>
    <s v="Arkansas"/>
    <s v="2009"/>
    <n v="198961"/>
    <n v="382358"/>
    <n v="391432"/>
    <n v="377051"/>
    <n v="375184"/>
    <n v="393353"/>
    <n v="322330"/>
    <n v="210656"/>
    <n v="137258"/>
    <n v="51325"/>
    <n v="2440669"/>
    <x v="27"/>
    <n v="156"/>
    <n v="56"/>
    <n v="73"/>
    <n v="57"/>
    <n v="55"/>
    <n v="68"/>
    <n v="64"/>
    <n v="71"/>
    <n v="198"/>
    <n v="288"/>
    <n v="529"/>
    <x v="25"/>
  </r>
  <r>
    <s v="Arkansas"/>
    <s v="2010"/>
    <n v="193755"/>
    <n v="386397"/>
    <n v="398758"/>
    <n v="366697"/>
    <n v="371864"/>
    <n v="396535"/>
    <n v="333782"/>
    <n v="221414"/>
    <n v="131784"/>
    <n v="49469"/>
    <n v="2447788"/>
    <x v="28"/>
    <n v="102"/>
    <n v="62"/>
    <n v="53"/>
    <n v="58"/>
    <n v="56"/>
    <n v="54"/>
    <n v="65"/>
    <n v="78"/>
    <n v="185"/>
    <n v="263"/>
    <n v="450"/>
    <x v="26"/>
  </r>
  <r>
    <s v="Arkansas"/>
    <s v="2011"/>
    <n v="192482"/>
    <n v="382893"/>
    <n v="394695"/>
    <n v="366042"/>
    <n v="363951"/>
    <n v="392066"/>
    <n v="335171"/>
    <n v="221750"/>
    <n v="129590"/>
    <n v="48668"/>
    <n v="2427300"/>
    <x v="29"/>
    <n v="129"/>
    <n v="57"/>
    <n v="58"/>
    <n v="41"/>
    <n v="66"/>
    <n v="43"/>
    <n v="53"/>
    <n v="72"/>
    <n v="192"/>
    <n v="343"/>
    <n v="447"/>
    <x v="27"/>
  </r>
  <r>
    <s v="Arkansas"/>
    <s v="2012"/>
    <n v="189054"/>
    <n v="379119"/>
    <n v="386132"/>
    <n v="362025"/>
    <n v="355915"/>
    <n v="386915"/>
    <n v="339086"/>
    <n v="225535"/>
    <n v="129615"/>
    <n v="48131"/>
    <n v="2398246"/>
    <x v="30"/>
    <n v="122"/>
    <n v="65"/>
    <n v="67"/>
    <n v="49"/>
    <n v="70"/>
    <n v="73"/>
    <n v="59"/>
    <n v="96"/>
    <n v="167"/>
    <n v="353"/>
    <n v="505"/>
    <x v="28"/>
  </r>
  <r>
    <s v="Arkansas"/>
    <s v="2013"/>
    <n v="188728"/>
    <n v="381720"/>
    <n v="391006"/>
    <n v="368521"/>
    <n v="353245"/>
    <n v="382864"/>
    <n v="340632"/>
    <n v="228424"/>
    <n v="128297"/>
    <n v="48690"/>
    <n v="2406716"/>
    <x v="31"/>
    <n v="117"/>
    <n v="56"/>
    <n v="62"/>
    <n v="54"/>
    <n v="59"/>
    <n v="62"/>
    <n v="62"/>
    <n v="121"/>
    <n v="192"/>
    <n v="335"/>
    <n v="472"/>
    <x v="29"/>
  </r>
  <r>
    <s v="Arkansas"/>
    <s v="2014"/>
    <n v="173233"/>
    <n v="354742"/>
    <n v="362441"/>
    <n v="342187"/>
    <n v="327038"/>
    <n v="348232"/>
    <n v="316821"/>
    <n v="217517"/>
    <n v="118883"/>
    <n v="44467"/>
    <n v="2224694"/>
    <x v="32"/>
    <n v="131"/>
    <n v="56"/>
    <n v="78"/>
    <n v="57"/>
    <n v="69"/>
    <n v="67"/>
    <n v="93"/>
    <n v="111"/>
    <n v="182"/>
    <n v="260"/>
    <n v="551"/>
    <x v="30"/>
  </r>
  <r>
    <s v="Arkansas"/>
    <s v="2015"/>
    <n v="179629"/>
    <n v="369175"/>
    <n v="374919"/>
    <n v="361279"/>
    <n v="340635"/>
    <n v="360257"/>
    <n v="337652"/>
    <n v="237984"/>
    <n v="127391"/>
    <n v="48999"/>
    <n v="2323546"/>
    <x v="33"/>
    <n v="122"/>
    <n v="63"/>
    <n v="75"/>
    <n v="60"/>
    <n v="60"/>
    <n v="56"/>
    <n v="66"/>
    <n v="111"/>
    <n v="184"/>
    <n v="268"/>
    <n v="502"/>
    <x v="31"/>
  </r>
  <r>
    <s v="Arkansas"/>
    <s v="2016"/>
    <n v="171524"/>
    <n v="354270"/>
    <n v="371130"/>
    <n v="348554"/>
    <n v="325687"/>
    <n v="337878"/>
    <n v="320166"/>
    <n v="229482"/>
    <n v="120420"/>
    <n v="46711"/>
    <n v="2229209"/>
    <x v="34"/>
    <n v="115"/>
    <n v="52"/>
    <n v="48"/>
    <n v="68"/>
    <n v="59"/>
    <n v="48"/>
    <n v="62"/>
    <n v="111"/>
    <n v="167"/>
    <n v="239"/>
    <n v="452"/>
    <x v="32"/>
  </r>
  <r>
    <s v="Arkansas"/>
    <s v="2017"/>
    <n v="181025"/>
    <n v="375374"/>
    <n v="386594"/>
    <n v="370217"/>
    <n v="348973"/>
    <n v="357141"/>
    <n v="348102"/>
    <n v="255784"/>
    <n v="131583"/>
    <n v="51579"/>
    <n v="2367426"/>
    <x v="35"/>
    <n v="114"/>
    <n v="46"/>
    <n v="72"/>
    <n v="62"/>
    <n v="41"/>
    <n v="42"/>
    <n v="69"/>
    <n v="126"/>
    <n v="220"/>
    <n v="240"/>
    <n v="446"/>
    <x v="33"/>
  </r>
  <r>
    <s v="California"/>
    <s v="2009"/>
    <n v="2705688"/>
    <n v="5120725"/>
    <n v="5278920"/>
    <n v="5289216"/>
    <n v="5350966"/>
    <n v="5064462"/>
    <n v="3562835"/>
    <n v="2053169"/>
    <n v="1375531"/>
    <n v="543364"/>
    <n v="32372812"/>
    <x v="36"/>
    <n v="133"/>
    <n v="55"/>
    <n v="58"/>
    <n v="124"/>
    <n v="182"/>
    <n v="346"/>
    <n v="436"/>
    <n v="708"/>
    <n v="1633"/>
    <n v="2856"/>
    <n v="1334"/>
    <x v="34"/>
  </r>
  <r>
    <s v="California"/>
    <s v="2010"/>
    <n v="2535636"/>
    <n v="5069382"/>
    <n v="5478725"/>
    <n v="5214200"/>
    <n v="5246791"/>
    <n v="5104320"/>
    <n v="3730651"/>
    <n v="2113251"/>
    <n v="1351940"/>
    <n v="555560"/>
    <n v="32379705"/>
    <x v="37"/>
    <n v="120"/>
    <n v="65"/>
    <n v="58"/>
    <n v="64"/>
    <n v="86"/>
    <n v="142"/>
    <n v="351"/>
    <n v="695"/>
    <n v="1579"/>
    <n v="2955"/>
    <n v="886"/>
    <x v="35"/>
  </r>
  <r>
    <s v="California"/>
    <s v="2011"/>
    <n v="2549625"/>
    <n v="5079646"/>
    <n v="5556439"/>
    <n v="5285805"/>
    <n v="5239307"/>
    <n v="5200538"/>
    <n v="3911199"/>
    <n v="2219964"/>
    <n v="1380683"/>
    <n v="582013"/>
    <n v="32822559"/>
    <x v="38"/>
    <n v="115"/>
    <n v="63"/>
    <n v="56"/>
    <n v="67"/>
    <n v="87"/>
    <n v="214"/>
    <n v="444"/>
    <n v="671"/>
    <n v="1617"/>
    <n v="3050"/>
    <n v="1046"/>
    <x v="36"/>
  </r>
  <r>
    <s v="California"/>
    <s v="2012"/>
    <n v="2537048"/>
    <n v="5078498"/>
    <n v="5585836"/>
    <n v="5337155"/>
    <n v="5194691"/>
    <n v="5214620"/>
    <n v="4043323"/>
    <n v="2301644"/>
    <n v="1390375"/>
    <n v="613610"/>
    <n v="32991171"/>
    <x v="39"/>
    <n v="109"/>
    <n v="55"/>
    <n v="62"/>
    <n v="44"/>
    <n v="51"/>
    <n v="163"/>
    <n v="412"/>
    <n v="738"/>
    <n v="1443"/>
    <n v="2938"/>
    <n v="896"/>
    <x v="37"/>
  </r>
  <r>
    <s v="California"/>
    <s v="2013"/>
    <n v="2520075"/>
    <n v="5073753"/>
    <n v="5593398"/>
    <n v="5413878"/>
    <n v="5163814"/>
    <n v="5226117"/>
    <n v="4171796"/>
    <n v="2418594"/>
    <n v="1390858"/>
    <n v="626662"/>
    <n v="33162831"/>
    <x v="40"/>
    <n v="129"/>
    <n v="60"/>
    <n v="51"/>
    <n v="77"/>
    <n v="56"/>
    <n v="171"/>
    <n v="501"/>
    <n v="828"/>
    <n v="1602"/>
    <n v="3264"/>
    <n v="1045"/>
    <x v="38"/>
  </r>
  <r>
    <s v="California"/>
    <s v="2014"/>
    <n v="2525749"/>
    <n v="5072325"/>
    <n v="5593680"/>
    <n v="5511076"/>
    <n v="5165944"/>
    <n v="5237429"/>
    <n v="4304422"/>
    <n v="2544986"/>
    <n v="1413095"/>
    <n v="650991"/>
    <n v="33410625"/>
    <x v="41"/>
    <n v="117"/>
    <n v="78"/>
    <n v="68"/>
    <n v="81"/>
    <n v="140"/>
    <n v="259"/>
    <n v="589"/>
    <n v="800"/>
    <n v="1450"/>
    <n v="2638"/>
    <n v="1332"/>
    <x v="39"/>
  </r>
  <r>
    <s v="California"/>
    <s v="2015"/>
    <n v="2509920"/>
    <n v="5064612"/>
    <n v="5570774"/>
    <n v="5609966"/>
    <n v="5172501"/>
    <n v="5241677"/>
    <n v="4415397"/>
    <n v="2680948"/>
    <n v="1441995"/>
    <n v="659837"/>
    <n v="33584847"/>
    <x v="42"/>
    <n v="147"/>
    <n v="72"/>
    <n v="61"/>
    <n v="45"/>
    <n v="62"/>
    <n v="173"/>
    <n v="441"/>
    <n v="869"/>
    <n v="1537"/>
    <n v="3017"/>
    <n v="1001"/>
    <x v="40"/>
  </r>
  <r>
    <s v="California"/>
    <s v="2016"/>
    <n v="2495087"/>
    <n v="5067767"/>
    <n v="5514483"/>
    <n v="5694983"/>
    <n v="5150355"/>
    <n v="5197356"/>
    <n v="4497055"/>
    <n v="2812503"/>
    <n v="1472976"/>
    <n v="673539"/>
    <n v="33617086"/>
    <x v="43"/>
    <n v="116"/>
    <n v="64"/>
    <n v="57"/>
    <n v="74"/>
    <n v="89"/>
    <n v="191"/>
    <n v="511"/>
    <n v="921"/>
    <n v="1439"/>
    <n v="2725"/>
    <n v="1102"/>
    <x v="41"/>
  </r>
  <r>
    <s v="California"/>
    <s v="2017"/>
    <n v="2464389"/>
    <n v="5014598"/>
    <n v="5380362"/>
    <n v="5762760"/>
    <n v="5128668"/>
    <n v="5148829"/>
    <n v="4543110"/>
    <n v="2909151"/>
    <n v="1488220"/>
    <n v="681333"/>
    <n v="33442716"/>
    <x v="44"/>
    <n v="122"/>
    <n v="46"/>
    <n v="44"/>
    <n v="61"/>
    <n v="81"/>
    <n v="162"/>
    <n v="503"/>
    <n v="930"/>
    <n v="1595"/>
    <n v="2985"/>
    <n v="1019"/>
    <x v="42"/>
  </r>
  <r>
    <s v="Colorado"/>
    <s v="2009"/>
    <n v="352172"/>
    <n v="645228"/>
    <n v="688488"/>
    <n v="699277"/>
    <n v="711014"/>
    <n v="727041"/>
    <n v="519046"/>
    <n v="269308"/>
    <n v="164051"/>
    <n v="63254"/>
    <n v="4342266"/>
    <x v="45"/>
    <n v="138"/>
    <n v="59"/>
    <n v="58"/>
    <n v="58"/>
    <n v="40"/>
    <n v="71"/>
    <n v="85"/>
    <n v="64"/>
    <n v="148"/>
    <n v="266"/>
    <n v="509"/>
    <x v="43"/>
  </r>
  <r>
    <s v="Colorado"/>
    <s v="2010"/>
    <n v="337467"/>
    <n v="654509"/>
    <n v="680997"/>
    <n v="696494"/>
    <n v="697773"/>
    <n v="724257"/>
    <n v="544389"/>
    <n v="279424"/>
    <n v="164543"/>
    <n v="65538"/>
    <n v="4335886"/>
    <x v="46"/>
    <n v="108"/>
    <n v="58"/>
    <n v="70"/>
    <n v="65"/>
    <n v="56"/>
    <n v="65"/>
    <n v="67"/>
    <n v="50"/>
    <n v="132"/>
    <n v="260"/>
    <n v="489"/>
    <x v="44"/>
  </r>
  <r>
    <s v="Colorado"/>
    <s v="2011"/>
    <n v="341927"/>
    <n v="668276"/>
    <n v="689234"/>
    <n v="711352"/>
    <n v="699439"/>
    <n v="729898"/>
    <n v="568918"/>
    <n v="295441"/>
    <n v="166761"/>
    <n v="67841"/>
    <n v="4409044"/>
    <x v="47"/>
    <n v="124"/>
    <n v="65"/>
    <n v="55"/>
    <n v="55"/>
    <n v="65"/>
    <n v="66"/>
    <n v="51"/>
    <n v="67"/>
    <n v="134"/>
    <n v="272"/>
    <n v="481"/>
    <x v="45"/>
  </r>
  <r>
    <s v="Colorado"/>
    <s v="2012"/>
    <n v="332295"/>
    <n v="664296"/>
    <n v="677301"/>
    <n v="713433"/>
    <n v="686240"/>
    <n v="716735"/>
    <n v="584295"/>
    <n v="308211"/>
    <n v="167013"/>
    <n v="69747"/>
    <n v="4374595"/>
    <x v="48"/>
    <n v="104"/>
    <n v="56"/>
    <n v="69"/>
    <n v="73"/>
    <n v="65"/>
    <n v="63"/>
    <n v="64"/>
    <n v="65"/>
    <n v="140"/>
    <n v="254"/>
    <n v="494"/>
    <x v="46"/>
  </r>
  <r>
    <s v="Colorado"/>
    <s v="2013"/>
    <n v="336966"/>
    <n v="683287"/>
    <n v="694232"/>
    <n v="739380"/>
    <n v="697928"/>
    <n v="723727"/>
    <n v="613090"/>
    <n v="332615"/>
    <n v="172145"/>
    <n v="72190"/>
    <n v="4488610"/>
    <x v="49"/>
    <n v="128"/>
    <n v="65"/>
    <n v="45"/>
    <n v="64"/>
    <n v="68"/>
    <n v="51"/>
    <n v="63"/>
    <n v="62"/>
    <n v="107"/>
    <n v="280"/>
    <n v="484"/>
    <x v="47"/>
  </r>
  <r>
    <s v="Colorado"/>
    <s v="2014"/>
    <n v="327910"/>
    <n v="678669"/>
    <n v="688228"/>
    <n v="742930"/>
    <n v="689741"/>
    <n v="701609"/>
    <n v="618571"/>
    <n v="345348"/>
    <n v="172295"/>
    <n v="73397"/>
    <n v="4447658"/>
    <x v="50"/>
    <n v="96"/>
    <n v="64"/>
    <n v="71"/>
    <n v="65"/>
    <n v="70"/>
    <n v="59"/>
    <n v="91"/>
    <n v="76"/>
    <n v="136"/>
    <n v="286"/>
    <n v="516"/>
    <x v="48"/>
  </r>
  <r>
    <s v="Colorado"/>
    <s v="2015"/>
    <n v="331076"/>
    <n v="690866"/>
    <n v="702930"/>
    <n v="768556"/>
    <n v="703695"/>
    <n v="703613"/>
    <n v="636847"/>
    <n v="370680"/>
    <n v="179826"/>
    <n v="74363"/>
    <n v="4537583"/>
    <x v="51"/>
    <n v="112"/>
    <n v="66"/>
    <n v="54"/>
    <n v="67"/>
    <n v="75"/>
    <n v="62"/>
    <n v="70"/>
    <n v="55"/>
    <n v="139"/>
    <n v="306"/>
    <n v="506"/>
    <x v="49"/>
  </r>
  <r>
    <s v="Colorado"/>
    <s v="2016"/>
    <n v="327757"/>
    <n v="690304"/>
    <n v="707088"/>
    <n v="782381"/>
    <n v="709752"/>
    <n v="700051"/>
    <n v="651799"/>
    <n v="396736"/>
    <n v="185162"/>
    <n v="75477"/>
    <n v="4569132"/>
    <x v="52"/>
    <n v="125"/>
    <n v="50"/>
    <n v="54"/>
    <n v="66"/>
    <n v="59"/>
    <n v="56"/>
    <n v="71"/>
    <n v="83"/>
    <n v="91"/>
    <n v="231"/>
    <n v="481"/>
    <x v="50"/>
  </r>
  <r>
    <s v="Colorado"/>
    <s v="2017"/>
    <n v="322790"/>
    <n v="679209"/>
    <n v="732272"/>
    <n v="786858"/>
    <n v="699962"/>
    <n v="686121"/>
    <n v="657660"/>
    <n v="423589"/>
    <n v="199032"/>
    <n v="85624"/>
    <n v="4564872"/>
    <x v="53"/>
    <n v="114"/>
    <n v="43"/>
    <n v="50"/>
    <n v="52"/>
    <n v="67"/>
    <n v="75"/>
    <n v="92"/>
    <n v="76"/>
    <n v="95"/>
    <n v="245"/>
    <n v="493"/>
    <x v="51"/>
  </r>
  <r>
    <s v="Connecticut"/>
    <s v="2009"/>
    <n v="212558"/>
    <n v="459486"/>
    <n v="478043"/>
    <n v="403267"/>
    <n v="519801"/>
    <n v="548351"/>
    <n v="397043"/>
    <n v="233949"/>
    <n v="164922"/>
    <n v="77303"/>
    <n v="3018549"/>
    <x v="54"/>
    <n v="128"/>
    <n v="49"/>
    <n v="53"/>
    <n v="61"/>
    <n v="54"/>
    <n v="55"/>
    <n v="56"/>
    <n v="59"/>
    <n v="179"/>
    <n v="364"/>
    <n v="456"/>
    <x v="52"/>
  </r>
  <r>
    <s v="Connecticut"/>
    <s v="2010"/>
    <n v="205284"/>
    <n v="468081"/>
    <n v="474259"/>
    <n v="410859"/>
    <n v="512568"/>
    <n v="564174"/>
    <n v="419798"/>
    <n v="239998"/>
    <n v="171020"/>
    <n v="80632"/>
    <n v="3055023"/>
    <x v="55"/>
    <n v="100"/>
    <n v="56"/>
    <n v="49"/>
    <n v="70"/>
    <n v="66"/>
    <n v="47"/>
    <n v="71"/>
    <n v="86"/>
    <n v="119"/>
    <n v="339"/>
    <n v="459"/>
    <x v="53"/>
  </r>
  <r>
    <s v="Connecticut"/>
    <s v="2011"/>
    <n v="203157"/>
    <n v="463027"/>
    <n v="477079"/>
    <n v="414808"/>
    <n v="497353"/>
    <n v="568459"/>
    <n v="431498"/>
    <n v="248606"/>
    <n v="166615"/>
    <n v="84415"/>
    <n v="3055381"/>
    <x v="56"/>
    <n v="128"/>
    <n v="66"/>
    <n v="55"/>
    <n v="55"/>
    <n v="62"/>
    <n v="62"/>
    <n v="65"/>
    <n v="69"/>
    <n v="150"/>
    <n v="415"/>
    <n v="493"/>
    <x v="54"/>
  </r>
  <r>
    <s v="Connecticut"/>
    <s v="2012"/>
    <n v="199317"/>
    <n v="458918"/>
    <n v="479178"/>
    <n v="420886"/>
    <n v="485113"/>
    <n v="569389"/>
    <n v="444157"/>
    <n v="258419"/>
    <n v="167108"/>
    <n v="84751"/>
    <n v="3056958"/>
    <x v="57"/>
    <n v="118"/>
    <n v="65"/>
    <n v="70"/>
    <n v="51"/>
    <n v="65"/>
    <n v="69"/>
    <n v="58"/>
    <n v="72"/>
    <n v="137"/>
    <n v="317"/>
    <n v="496"/>
    <x v="26"/>
  </r>
  <r>
    <s v="Connecticut"/>
    <s v="2013"/>
    <n v="197305"/>
    <n v="456705"/>
    <n v="485144"/>
    <n v="427409"/>
    <n v="469070"/>
    <n v="568018"/>
    <n v="457295"/>
    <n v="269152"/>
    <n v="163768"/>
    <n v="86889"/>
    <n v="3060946"/>
    <x v="58"/>
    <n v="147"/>
    <n v="61"/>
    <n v="68"/>
    <n v="62"/>
    <n v="53"/>
    <n v="62"/>
    <n v="49"/>
    <n v="74"/>
    <n v="119"/>
    <n v="377"/>
    <n v="502"/>
    <x v="55"/>
  </r>
  <r>
    <s v="Connecticut"/>
    <s v="2014"/>
    <n v="194083"/>
    <n v="453490"/>
    <n v="489989"/>
    <n v="433441"/>
    <n v="459871"/>
    <n v="564044"/>
    <n v="469398"/>
    <n v="281208"/>
    <n v="163448"/>
    <n v="86810"/>
    <n v="3064316"/>
    <x v="59"/>
    <n v="130"/>
    <n v="53"/>
    <n v="53"/>
    <n v="71"/>
    <n v="65"/>
    <n v="56"/>
    <n v="52"/>
    <n v="84"/>
    <n v="131"/>
    <n v="364"/>
    <n v="480"/>
    <x v="56"/>
  </r>
  <r>
    <s v="Connecticut"/>
    <s v="2015"/>
    <n v="191428"/>
    <n v="447139"/>
    <n v="494069"/>
    <n v="437346"/>
    <n v="449399"/>
    <n v="555612"/>
    <n v="478011"/>
    <n v="292293"/>
    <n v="162166"/>
    <n v="87957"/>
    <n v="3053004"/>
    <x v="60"/>
    <n v="126"/>
    <n v="46"/>
    <n v="64"/>
    <n v="58"/>
    <n v="48"/>
    <n v="73"/>
    <n v="64"/>
    <n v="70"/>
    <n v="148"/>
    <n v="397"/>
    <n v="479"/>
    <x v="57"/>
  </r>
  <r>
    <s v="Connecticut"/>
    <s v="2016"/>
    <n v="188741"/>
    <n v="439802"/>
    <n v="494762"/>
    <n v="438606"/>
    <n v="439967"/>
    <n v="546336"/>
    <n v="488883"/>
    <n v="303526"/>
    <n v="162788"/>
    <n v="87325"/>
    <n v="3037097"/>
    <x v="61"/>
    <n v="102"/>
    <n v="59"/>
    <n v="67"/>
    <n v="41"/>
    <n v="56"/>
    <n v="46"/>
    <n v="56"/>
    <n v="65"/>
    <n v="124"/>
    <n v="307"/>
    <n v="427"/>
    <x v="58"/>
  </r>
  <r>
    <s v="Connecticut"/>
    <s v="2017"/>
    <n v="186188"/>
    <n v="432367"/>
    <n v="495626"/>
    <n v="439239"/>
    <n v="433401"/>
    <n v="535611"/>
    <n v="496289"/>
    <n v="318515"/>
    <n v="167133"/>
    <n v="90109"/>
    <n v="3018721"/>
    <x v="62"/>
    <n v="117"/>
    <n v="51"/>
    <n v="63"/>
    <n v="61"/>
    <n v="71"/>
    <n v="53"/>
    <n v="64"/>
    <n v="77"/>
    <n v="112"/>
    <n v="389"/>
    <n v="480"/>
    <x v="59"/>
  </r>
  <r>
    <s v="Delaware"/>
    <s v="2009"/>
    <n v="58272"/>
    <n v="111165"/>
    <n v="117964"/>
    <n v="112326"/>
    <n v="121307"/>
    <n v="125074"/>
    <n v="99141"/>
    <n v="63094"/>
    <n v="40564"/>
    <n v="15491"/>
    <n v="745249"/>
    <x v="63"/>
    <n v="99"/>
    <n v="69"/>
    <n v="64"/>
    <n v="72"/>
    <n v="77"/>
    <n v="63"/>
    <n v="70"/>
    <n v="56"/>
    <n v="58"/>
    <n v="50"/>
    <n v="514"/>
    <x v="60"/>
  </r>
  <r>
    <s v="Delaware"/>
    <s v="2010"/>
    <n v="55855"/>
    <n v="112543"/>
    <n v="125221"/>
    <n v="109915"/>
    <n v="120411"/>
    <n v="130203"/>
    <n v="104766"/>
    <n v="67708"/>
    <n v="39449"/>
    <n v="15623"/>
    <n v="758914"/>
    <x v="64"/>
    <n v="106"/>
    <n v="69"/>
    <n v="47"/>
    <n v="69"/>
    <n v="65"/>
    <n v="74"/>
    <n v="67"/>
    <n v="62"/>
    <n v="53"/>
    <n v="64"/>
    <n v="497"/>
    <x v="61"/>
  </r>
  <r>
    <s v="Delaware"/>
    <s v="2011"/>
    <n v="55770"/>
    <n v="112323"/>
    <n v="126169"/>
    <n v="110709"/>
    <n v="117918"/>
    <n v="131753"/>
    <n v="108786"/>
    <n v="70359"/>
    <n v="40073"/>
    <n v="16151"/>
    <n v="763428"/>
    <x v="65"/>
    <n v="106"/>
    <n v="54"/>
    <n v="67"/>
    <n v="56"/>
    <n v="58"/>
    <n v="52"/>
    <n v="44"/>
    <n v="71"/>
    <n v="57"/>
    <n v="59"/>
    <n v="437"/>
    <x v="62"/>
  </r>
  <r>
    <s v="Delaware"/>
    <s v="2012"/>
    <n v="56156"/>
    <n v="113483"/>
    <n v="127042"/>
    <n v="111980"/>
    <n v="115867"/>
    <n v="132334"/>
    <n v="111943"/>
    <n v="73351"/>
    <n v="41219"/>
    <n v="16163"/>
    <n v="768805"/>
    <x v="66"/>
    <n v="119"/>
    <n v="68"/>
    <n v="66"/>
    <n v="57"/>
    <n v="45"/>
    <n v="59"/>
    <n v="57"/>
    <n v="57"/>
    <n v="57"/>
    <n v="76"/>
    <n v="471"/>
    <x v="63"/>
  </r>
  <r>
    <s v="Delaware"/>
    <s v="2013"/>
    <n v="56146"/>
    <n v="113813"/>
    <n v="127261"/>
    <n v="114392"/>
    <n v="113779"/>
    <n v="132611"/>
    <n v="115011"/>
    <n v="77609"/>
    <n v="41070"/>
    <n v="16718"/>
    <n v="773013"/>
    <x v="67"/>
    <n v="124"/>
    <n v="56"/>
    <n v="60"/>
    <n v="85"/>
    <n v="62"/>
    <n v="70"/>
    <n v="52"/>
    <n v="61"/>
    <n v="72"/>
    <n v="77"/>
    <n v="509"/>
    <x v="64"/>
  </r>
  <r>
    <s v="Delaware"/>
    <s v="2014"/>
    <n v="55963"/>
    <n v="114167"/>
    <n v="126039"/>
    <n v="117064"/>
    <n v="112275"/>
    <n v="132013"/>
    <n v="118518"/>
    <n v="81245"/>
    <n v="42241"/>
    <n v="17598"/>
    <n v="776039"/>
    <x v="68"/>
    <n v="103"/>
    <n v="75"/>
    <n v="52"/>
    <n v="48"/>
    <n v="69"/>
    <n v="63"/>
    <n v="55"/>
    <n v="80"/>
    <n v="68"/>
    <n v="67"/>
    <n v="465"/>
    <x v="65"/>
  </r>
  <r>
    <s v="Delaware"/>
    <s v="2015"/>
    <n v="55606"/>
    <n v="113675"/>
    <n v="125758"/>
    <n v="120034"/>
    <n v="111329"/>
    <n v="131079"/>
    <n v="121254"/>
    <n v="85954"/>
    <n v="43807"/>
    <n v="17789"/>
    <n v="778735"/>
    <x v="69"/>
    <n v="146"/>
    <n v="63"/>
    <n v="53"/>
    <n v="75"/>
    <n v="61"/>
    <n v="51"/>
    <n v="62"/>
    <n v="81"/>
    <n v="64"/>
    <n v="85"/>
    <n v="511"/>
    <x v="66"/>
  </r>
  <r>
    <s v="Delaware"/>
    <s v="2016"/>
    <n v="55711"/>
    <n v="114488"/>
    <n v="124332"/>
    <n v="122263"/>
    <n v="110396"/>
    <n v="129753"/>
    <n v="124606"/>
    <n v="90857"/>
    <n v="44843"/>
    <n v="17961"/>
    <n v="781549"/>
    <x v="70"/>
    <n v="102"/>
    <n v="56"/>
    <n v="48"/>
    <n v="75"/>
    <n v="68"/>
    <n v="70"/>
    <n v="52"/>
    <n v="59"/>
    <n v="77"/>
    <n v="73"/>
    <n v="471"/>
    <x v="67"/>
  </r>
  <r>
    <s v="Delaware"/>
    <s v="2017"/>
    <n v="55282"/>
    <n v="114024"/>
    <n v="122886"/>
    <n v="125241"/>
    <n v="110313"/>
    <n v="128392"/>
    <n v="127029"/>
    <n v="95605"/>
    <n v="46641"/>
    <n v="18319"/>
    <n v="783167"/>
    <x v="71"/>
    <n v="114"/>
    <n v="78"/>
    <n v="57"/>
    <n v="65"/>
    <n v="56"/>
    <n v="58"/>
    <n v="49"/>
    <n v="65"/>
    <n v="58"/>
    <n v="51"/>
    <n v="477"/>
    <x v="68"/>
  </r>
  <r>
    <s v="District of Columbia"/>
    <s v="2009"/>
    <n v="35894"/>
    <n v="59432"/>
    <n v="89442"/>
    <n v="105918"/>
    <n v="86500"/>
    <n v="78261"/>
    <n v="64139"/>
    <n v="36483"/>
    <n v="23538"/>
    <n v="10003"/>
    <n v="519586"/>
    <x v="72"/>
    <n v="120"/>
    <n v="48"/>
    <n v="73"/>
    <n v="65"/>
    <n v="49"/>
    <n v="63"/>
    <n v="63"/>
    <n v="63"/>
    <n v="45"/>
    <n v="59"/>
    <n v="481"/>
    <x v="69"/>
  </r>
  <r>
    <s v="District of Columbia"/>
    <s v="2010"/>
    <n v="32142"/>
    <n v="53180"/>
    <n v="99932"/>
    <n v="113958"/>
    <n v="81816"/>
    <n v="75387"/>
    <n v="61946"/>
    <n v="35648"/>
    <n v="22207"/>
    <n v="9350"/>
    <n v="518361"/>
    <x v="73"/>
    <n v="116"/>
    <n v="73"/>
    <n v="66"/>
    <n v="42"/>
    <n v="63"/>
    <n v="82"/>
    <n v="70"/>
    <n v="62"/>
    <n v="56"/>
    <n v="61"/>
    <n v="512"/>
    <x v="61"/>
  </r>
  <r>
    <s v="District of Columbia"/>
    <s v="2011"/>
    <n v="33261"/>
    <n v="52268"/>
    <n v="100973"/>
    <n v="119385"/>
    <n v="81966"/>
    <n v="75432"/>
    <n v="63553"/>
    <n v="35637"/>
    <n v="21382"/>
    <n v="10097"/>
    <n v="526838"/>
    <x v="74"/>
    <n v="112"/>
    <n v="70"/>
    <n v="41"/>
    <n v="69"/>
    <n v="45"/>
    <n v="56"/>
    <n v="51"/>
    <n v="54"/>
    <n v="65"/>
    <n v="73"/>
    <n v="444"/>
    <x v="70"/>
  </r>
  <r>
    <s v="District of Columbia"/>
    <s v="2012"/>
    <n v="34528"/>
    <n v="52095"/>
    <n v="101161"/>
    <n v="125393"/>
    <n v="82383"/>
    <n v="75114"/>
    <n v="64817"/>
    <n v="37557"/>
    <n v="21807"/>
    <n v="10298"/>
    <n v="535491"/>
    <x v="75"/>
    <n v="118"/>
    <n v="60"/>
    <n v="54"/>
    <n v="68"/>
    <n v="43"/>
    <n v="74"/>
    <n v="72"/>
    <n v="68"/>
    <n v="77"/>
    <n v="61"/>
    <n v="489"/>
    <x v="71"/>
  </r>
  <r>
    <s v="District of Columbia"/>
    <s v="2013"/>
    <n v="36543"/>
    <n v="52027"/>
    <n v="99719"/>
    <n v="133164"/>
    <n v="84234"/>
    <n v="76183"/>
    <n v="65654"/>
    <n v="38401"/>
    <n v="21678"/>
    <n v="9910"/>
    <n v="547524"/>
    <x v="76"/>
    <n v="112"/>
    <n v="58"/>
    <n v="63"/>
    <n v="57"/>
    <n v="51"/>
    <n v="45"/>
    <n v="76"/>
    <n v="72"/>
    <n v="63"/>
    <n v="69"/>
    <n v="462"/>
    <x v="72"/>
  </r>
  <r>
    <s v="District of Columbia"/>
    <s v="2014"/>
    <n v="38658"/>
    <n v="53234"/>
    <n v="98863"/>
    <n v="140056"/>
    <n v="87455"/>
    <n v="76048"/>
    <n v="67810"/>
    <n v="39925"/>
    <n v="21547"/>
    <n v="10140"/>
    <n v="562124"/>
    <x v="77"/>
    <n v="121"/>
    <n v="40"/>
    <n v="74"/>
    <n v="73"/>
    <n v="68"/>
    <n v="49"/>
    <n v="60"/>
    <n v="60"/>
    <n v="45"/>
    <n v="62"/>
    <n v="485"/>
    <x v="69"/>
  </r>
  <r>
    <s v="District of Columbia"/>
    <s v="2015"/>
    <n v="40144"/>
    <n v="55036"/>
    <n v="97771"/>
    <n v="145037"/>
    <n v="90000"/>
    <n v="77051"/>
    <n v="68633"/>
    <n v="41439"/>
    <n v="22015"/>
    <n v="10360"/>
    <n v="573672"/>
    <x v="78"/>
    <n v="155"/>
    <n v="59"/>
    <n v="46"/>
    <n v="67"/>
    <n v="72"/>
    <n v="73"/>
    <n v="63"/>
    <n v="55"/>
    <n v="51"/>
    <n v="64"/>
    <n v="535"/>
    <x v="73"/>
  </r>
  <r>
    <s v="District of Columbia"/>
    <s v="2016"/>
    <n v="42177"/>
    <n v="57333"/>
    <n v="96875"/>
    <n v="149595"/>
    <n v="92921"/>
    <n v="77105"/>
    <n v="69195"/>
    <n v="42835"/>
    <n v="21747"/>
    <n v="10544"/>
    <n v="585201"/>
    <x v="79"/>
    <n v="118"/>
    <n v="68"/>
    <n v="50"/>
    <n v="49"/>
    <n v="60"/>
    <n v="49"/>
    <n v="57"/>
    <n v="56"/>
    <n v="61"/>
    <n v="69"/>
    <n v="451"/>
    <x v="9"/>
  </r>
  <r>
    <s v="District of Columbia"/>
    <s v="2017"/>
    <n v="43607"/>
    <n v="58900"/>
    <n v="92041"/>
    <n v="156390"/>
    <n v="95604"/>
    <n v="76580"/>
    <n v="69500"/>
    <n v="45582"/>
    <n v="23058"/>
    <n v="11129"/>
    <n v="592622"/>
    <x v="80"/>
    <n v="137"/>
    <n v="62"/>
    <n v="80"/>
    <n v="51"/>
    <n v="64"/>
    <n v="59"/>
    <n v="50"/>
    <n v="49"/>
    <n v="69"/>
    <n v="68"/>
    <n v="503"/>
    <x v="9"/>
  </r>
  <r>
    <s v="Florida"/>
    <s v="2009"/>
    <n v="1145654"/>
    <n v="2200530"/>
    <n v="2347624"/>
    <n v="2290188"/>
    <n v="2518289"/>
    <n v="2560326"/>
    <n v="2092148"/>
    <n v="1478981"/>
    <n v="1165062"/>
    <n v="427421"/>
    <n v="15154759"/>
    <x v="81"/>
    <n v="122"/>
    <n v="68"/>
    <n v="71"/>
    <n v="75"/>
    <n v="68"/>
    <n v="169"/>
    <n v="201"/>
    <n v="284"/>
    <n v="604"/>
    <n v="973"/>
    <n v="774"/>
    <x v="74"/>
  </r>
  <r>
    <s v="Florida"/>
    <s v="2010"/>
    <n v="1080835"/>
    <n v="2202077"/>
    <n v="2439214"/>
    <n v="2247334"/>
    <n v="2505384"/>
    <n v="2664808"/>
    <n v="2222829"/>
    <n v="1633384"/>
    <n v="1086537"/>
    <n v="412304"/>
    <n v="15362481"/>
    <x v="82"/>
    <n v="118"/>
    <n v="71"/>
    <n v="47"/>
    <n v="65"/>
    <n v="40"/>
    <n v="102"/>
    <n v="150"/>
    <n v="294"/>
    <n v="648"/>
    <n v="962"/>
    <n v="593"/>
    <x v="75"/>
  </r>
  <r>
    <s v="Florida"/>
    <s v="2011"/>
    <n v="1073655"/>
    <n v="2192820"/>
    <n v="2445662"/>
    <n v="2264145"/>
    <n v="2460035"/>
    <n v="2686334"/>
    <n v="2276057"/>
    <n v="1673536"/>
    <n v="1090704"/>
    <n v="429140"/>
    <n v="15398708"/>
    <x v="83"/>
    <n v="127"/>
    <n v="47"/>
    <n v="57"/>
    <n v="64"/>
    <n v="65"/>
    <n v="107"/>
    <n v="193"/>
    <n v="327"/>
    <n v="629"/>
    <n v="1078"/>
    <n v="660"/>
    <x v="76"/>
  </r>
  <r>
    <s v="Florida"/>
    <s v="2012"/>
    <n v="1058100"/>
    <n v="2174935"/>
    <n v="2437328"/>
    <n v="2276322"/>
    <n v="2404007"/>
    <n v="2688060"/>
    <n v="2317515"/>
    <n v="1724962"/>
    <n v="1091115"/>
    <n v="443788"/>
    <n v="15356267"/>
    <x v="84"/>
    <n v="100"/>
    <n v="66"/>
    <n v="57"/>
    <n v="56"/>
    <n v="74"/>
    <n v="82"/>
    <n v="190"/>
    <n v="324"/>
    <n v="606"/>
    <n v="1055"/>
    <n v="625"/>
    <x v="77"/>
  </r>
  <r>
    <s v="Florida"/>
    <s v="2013"/>
    <n v="1057008"/>
    <n v="2179123"/>
    <n v="2436430"/>
    <n v="2308751"/>
    <n v="2376871"/>
    <n v="2687913"/>
    <n v="2355534"/>
    <n v="1769634"/>
    <n v="1087895"/>
    <n v="456122"/>
    <n v="15401630"/>
    <x v="85"/>
    <n v="127"/>
    <n v="60"/>
    <n v="69"/>
    <n v="69"/>
    <n v="78"/>
    <n v="131"/>
    <n v="278"/>
    <n v="374"/>
    <n v="609"/>
    <n v="1153"/>
    <n v="812"/>
    <x v="78"/>
  </r>
  <r>
    <s v="Florida"/>
    <s v="2014"/>
    <n v="1065822"/>
    <n v="2211265"/>
    <n v="2462686"/>
    <n v="2384231"/>
    <n v="2392592"/>
    <n v="2718693"/>
    <n v="2439530"/>
    <n v="1866730"/>
    <n v="1121857"/>
    <n v="476029"/>
    <n v="15674819"/>
    <x v="86"/>
    <n v="122"/>
    <n v="53"/>
    <n v="62"/>
    <n v="65"/>
    <n v="76"/>
    <n v="160"/>
    <n v="277"/>
    <n v="388"/>
    <n v="671"/>
    <n v="1084"/>
    <n v="815"/>
    <x v="79"/>
  </r>
  <r>
    <s v="Florida"/>
    <s v="2015"/>
    <n v="1059587"/>
    <n v="2198724"/>
    <n v="2437093"/>
    <n v="2415830"/>
    <n v="2377761"/>
    <n v="2696891"/>
    <n v="2485281"/>
    <n v="1952560"/>
    <n v="1152339"/>
    <n v="492655"/>
    <n v="15671167"/>
    <x v="87"/>
    <n v="117"/>
    <n v="66"/>
    <n v="57"/>
    <n v="42"/>
    <n v="46"/>
    <n v="86"/>
    <n v="224"/>
    <n v="441"/>
    <n v="733"/>
    <n v="1097"/>
    <n v="638"/>
    <x v="80"/>
  </r>
  <r>
    <s v="Florida"/>
    <s v="2016"/>
    <n v="1089712"/>
    <n v="2254572"/>
    <n v="2475396"/>
    <n v="2520761"/>
    <n v="2424175"/>
    <n v="2737058"/>
    <n v="2573330"/>
    <n v="2076940"/>
    <n v="1193945"/>
    <n v="514062"/>
    <n v="16075004"/>
    <x v="88"/>
    <n v="137"/>
    <n v="49"/>
    <n v="47"/>
    <n v="63"/>
    <n v="65"/>
    <n v="126"/>
    <n v="274"/>
    <n v="471"/>
    <n v="701"/>
    <n v="1088"/>
    <n v="761"/>
    <x v="81"/>
  </r>
  <r>
    <s v="Florida"/>
    <s v="2017"/>
    <n v="1099797"/>
    <n v="2274458"/>
    <n v="2477826"/>
    <n v="2588801"/>
    <n v="2452386"/>
    <n v="2739262"/>
    <n v="2635005"/>
    <n v="2159116"/>
    <n v="1229573"/>
    <n v="521049"/>
    <n v="16267535"/>
    <x v="89"/>
    <n v="111"/>
    <n v="62"/>
    <n v="70"/>
    <n v="79"/>
    <n v="62"/>
    <n v="100"/>
    <n v="300"/>
    <n v="516"/>
    <n v="744"/>
    <n v="1294"/>
    <n v="784"/>
    <x v="82"/>
  </r>
  <r>
    <s v="Georgia"/>
    <s v="2009"/>
    <n v="727810"/>
    <n v="1367921"/>
    <n v="1369734"/>
    <n v="1356445"/>
    <n v="1442435"/>
    <n v="1326346"/>
    <n v="958671"/>
    <n v="529996"/>
    <n v="304761"/>
    <n v="111635"/>
    <n v="8549362"/>
    <x v="90"/>
    <n v="133"/>
    <n v="57"/>
    <n v="67"/>
    <n v="76"/>
    <n v="77"/>
    <n v="76"/>
    <n v="135"/>
    <n v="193"/>
    <n v="410"/>
    <n v="562"/>
    <n v="621"/>
    <x v="83"/>
  </r>
  <r>
    <s v="Georgia"/>
    <s v="2010"/>
    <n v="684587"/>
    <n v="1346247"/>
    <n v="1364805"/>
    <n v="1312682"/>
    <n v="1413024"/>
    <n v="1335400"/>
    <n v="992465"/>
    <n v="556265"/>
    <n v="297915"/>
    <n v="108191"/>
    <n v="8449210"/>
    <x v="91"/>
    <n v="97"/>
    <n v="62"/>
    <n v="65"/>
    <n v="62"/>
    <n v="61"/>
    <n v="83"/>
    <n v="120"/>
    <n v="223"/>
    <n v="392"/>
    <n v="557"/>
    <n v="550"/>
    <x v="84"/>
  </r>
  <r>
    <s v="Georgia"/>
    <s v="2011"/>
    <n v="679335"/>
    <n v="1351738"/>
    <n v="1368599"/>
    <n v="1310805"/>
    <n v="1394509"/>
    <n v="1346236"/>
    <n v="1019212"/>
    <n v="574542"/>
    <n v="301847"/>
    <n v="109609"/>
    <n v="8470434"/>
    <x v="92"/>
    <n v="131"/>
    <n v="44"/>
    <n v="69"/>
    <n v="59"/>
    <n v="62"/>
    <n v="68"/>
    <n v="144"/>
    <n v="253"/>
    <n v="376"/>
    <n v="544"/>
    <n v="577"/>
    <x v="85"/>
  </r>
  <r>
    <s v="Georgia"/>
    <s v="2012"/>
    <n v="668778"/>
    <n v="1349870"/>
    <n v="1364565"/>
    <n v="1308080"/>
    <n v="1373162"/>
    <n v="1345179"/>
    <n v="1039457"/>
    <n v="592989"/>
    <n v="303017"/>
    <n v="112052"/>
    <n v="8449091"/>
    <x v="93"/>
    <n v="96"/>
    <n v="62"/>
    <n v="78"/>
    <n v="57"/>
    <n v="70"/>
    <n v="70"/>
    <n v="138"/>
    <n v="171"/>
    <n v="419"/>
    <n v="533"/>
    <n v="571"/>
    <x v="86"/>
  </r>
  <r>
    <s v="Georgia"/>
    <s v="2013"/>
    <n v="664135"/>
    <n v="1369554"/>
    <n v="1384396"/>
    <n v="1312518"/>
    <n v="1360485"/>
    <n v="1359642"/>
    <n v="1076441"/>
    <n v="632556"/>
    <n v="314553"/>
    <n v="116860"/>
    <n v="8527171"/>
    <x v="94"/>
    <n v="134"/>
    <n v="51"/>
    <n v="37"/>
    <n v="55"/>
    <n v="95"/>
    <n v="81"/>
    <n v="137"/>
    <n v="226"/>
    <n v="398"/>
    <n v="531"/>
    <n v="590"/>
    <x v="87"/>
  </r>
  <r>
    <s v="Georgia"/>
    <s v="2014"/>
    <n v="646002"/>
    <n v="1347503"/>
    <n v="1365901"/>
    <n v="1306834"/>
    <n v="1332402"/>
    <n v="1335128"/>
    <n v="1075301"/>
    <n v="640932"/>
    <n v="311855"/>
    <n v="113923"/>
    <n v="8409071"/>
    <x v="95"/>
    <n v="132"/>
    <n v="50"/>
    <n v="63"/>
    <n v="69"/>
    <n v="86"/>
    <n v="96"/>
    <n v="193"/>
    <n v="257"/>
    <n v="348"/>
    <n v="528"/>
    <n v="689"/>
    <x v="88"/>
  </r>
  <r>
    <s v="Georgia"/>
    <s v="2015"/>
    <n v="642175"/>
    <n v="1359621"/>
    <n v="1379045"/>
    <n v="1322389"/>
    <n v="1334671"/>
    <n v="1348416"/>
    <n v="1114704"/>
    <n v="687393"/>
    <n v="326151"/>
    <n v="117758"/>
    <n v="8501021"/>
    <x v="96"/>
    <n v="124"/>
    <n v="62"/>
    <n v="59"/>
    <n v="55"/>
    <n v="71"/>
    <n v="57"/>
    <n v="169"/>
    <n v="241"/>
    <n v="419"/>
    <n v="499"/>
    <n v="597"/>
    <x v="89"/>
  </r>
  <r>
    <s v="Georgia"/>
    <s v="2016"/>
    <n v="632318"/>
    <n v="1345910"/>
    <n v="1363242"/>
    <n v="1317241"/>
    <n v="1310301"/>
    <n v="1330463"/>
    <n v="1115036"/>
    <n v="710077"/>
    <n v="329407"/>
    <n v="118977"/>
    <n v="8414511"/>
    <x v="97"/>
    <n v="100"/>
    <n v="62"/>
    <n v="68"/>
    <n v="67"/>
    <n v="62"/>
    <n v="70"/>
    <n v="202"/>
    <n v="266"/>
    <n v="351"/>
    <n v="451"/>
    <n v="631"/>
    <x v="90"/>
  </r>
  <r>
    <s v="Georgia"/>
    <s v="2017"/>
    <n v="617683"/>
    <n v="1327702"/>
    <n v="1350441"/>
    <n v="1321565"/>
    <n v="1298299"/>
    <n v="1325803"/>
    <n v="1135496"/>
    <n v="744856"/>
    <n v="341221"/>
    <n v="119554"/>
    <n v="8376989"/>
    <x v="98"/>
    <n v="92"/>
    <n v="47"/>
    <n v="56"/>
    <n v="58"/>
    <n v="55"/>
    <n v="83"/>
    <n v="155"/>
    <n v="274"/>
    <n v="391"/>
    <n v="452"/>
    <n v="546"/>
    <x v="91"/>
  </r>
  <r>
    <s v="Hawaii"/>
    <s v="2009"/>
    <n v="86681"/>
    <n v="154047"/>
    <n v="174733"/>
    <n v="183514"/>
    <n v="175701"/>
    <n v="180058"/>
    <n v="147015"/>
    <n v="86904"/>
    <n v="67847"/>
    <n v="25894"/>
    <n v="1101749"/>
    <x v="99"/>
    <n v="115"/>
    <n v="60"/>
    <n v="58"/>
    <n v="67"/>
    <n v="70"/>
    <n v="82"/>
    <n v="55"/>
    <n v="50"/>
    <n v="71"/>
    <n v="129"/>
    <n v="507"/>
    <x v="92"/>
  </r>
  <r>
    <s v="Hawaii"/>
    <s v="2010"/>
    <n v="86252"/>
    <n v="162175"/>
    <n v="180941"/>
    <n v="179787"/>
    <n v="179139"/>
    <n v="194287"/>
    <n v="165166"/>
    <n v="93985"/>
    <n v="64884"/>
    <n v="27041"/>
    <n v="1147747"/>
    <x v="100"/>
    <n v="119"/>
    <n v="69"/>
    <n v="54"/>
    <n v="77"/>
    <n v="63"/>
    <n v="72"/>
    <n v="68"/>
    <n v="53"/>
    <n v="74"/>
    <n v="143"/>
    <n v="522"/>
    <x v="93"/>
  </r>
  <r>
    <s v="Hawaii"/>
    <s v="2011"/>
    <n v="87274"/>
    <n v="163362"/>
    <n v="181829"/>
    <n v="183271"/>
    <n v="177678"/>
    <n v="192702"/>
    <n v="170626"/>
    <n v="97991"/>
    <n v="65052"/>
    <n v="28777"/>
    <n v="1156742"/>
    <x v="101"/>
    <n v="124"/>
    <n v="60"/>
    <n v="62"/>
    <n v="54"/>
    <n v="56"/>
    <n v="65"/>
    <n v="68"/>
    <n v="58"/>
    <n v="54"/>
    <n v="191"/>
    <n v="489"/>
    <x v="94"/>
  </r>
  <r>
    <s v="Hawaii"/>
    <s v="2012"/>
    <n v="88388"/>
    <n v="163161"/>
    <n v="182442"/>
    <n v="188611"/>
    <n v="176125"/>
    <n v="191608"/>
    <n v="174620"/>
    <n v="102126"/>
    <n v="63201"/>
    <n v="31782"/>
    <n v="1164955"/>
    <x v="102"/>
    <n v="120"/>
    <n v="44"/>
    <n v="56"/>
    <n v="63"/>
    <n v="59"/>
    <n v="58"/>
    <n v="58"/>
    <n v="74"/>
    <n v="78"/>
    <n v="239"/>
    <n v="458"/>
    <x v="95"/>
  </r>
  <r>
    <s v="Hawaii"/>
    <s v="2013"/>
    <n v="88925"/>
    <n v="165871"/>
    <n v="182629"/>
    <n v="192634"/>
    <n v="174197"/>
    <n v="188485"/>
    <n v="177111"/>
    <n v="106876"/>
    <n v="62754"/>
    <n v="32578"/>
    <n v="1169852"/>
    <x v="103"/>
    <n v="139"/>
    <n v="56"/>
    <n v="64"/>
    <n v="61"/>
    <n v="64"/>
    <n v="65"/>
    <n v="56"/>
    <n v="57"/>
    <n v="96"/>
    <n v="252"/>
    <n v="505"/>
    <x v="50"/>
  </r>
  <r>
    <s v="Hawaii"/>
    <s v="2014"/>
    <n v="89518"/>
    <n v="168001"/>
    <n v="186079"/>
    <n v="199122"/>
    <n v="174281"/>
    <n v="184343"/>
    <n v="177204"/>
    <n v="112912"/>
    <n v="64472"/>
    <n v="35490"/>
    <n v="1178548"/>
    <x v="104"/>
    <n v="105"/>
    <n v="78"/>
    <n v="63"/>
    <n v="53"/>
    <n v="71"/>
    <n v="65"/>
    <n v="52"/>
    <n v="49"/>
    <n v="92"/>
    <n v="224"/>
    <n v="487"/>
    <x v="96"/>
  </r>
  <r>
    <s v="Hawaii"/>
    <s v="2015"/>
    <n v="91492"/>
    <n v="168366"/>
    <n v="184445"/>
    <n v="204911"/>
    <n v="175431"/>
    <n v="181559"/>
    <n v="179123"/>
    <n v="119783"/>
    <n v="63348"/>
    <n v="36781"/>
    <n v="1185327"/>
    <x v="105"/>
    <n v="109"/>
    <n v="57"/>
    <n v="69"/>
    <n v="56"/>
    <n v="65"/>
    <n v="67"/>
    <n v="56"/>
    <n v="56"/>
    <n v="104"/>
    <n v="326"/>
    <n v="479"/>
    <x v="97"/>
  </r>
  <r>
    <s v="Hawaii"/>
    <s v="2016"/>
    <n v="92159"/>
    <n v="167989"/>
    <n v="180209"/>
    <n v="203188"/>
    <n v="176254"/>
    <n v="181785"/>
    <n v="184037"/>
    <n v="126288"/>
    <n v="63877"/>
    <n v="37989"/>
    <n v="1185621"/>
    <x v="106"/>
    <n v="124"/>
    <n v="36"/>
    <n v="48"/>
    <n v="71"/>
    <n v="51"/>
    <n v="49"/>
    <n v="67"/>
    <n v="55"/>
    <n v="73"/>
    <n v="303"/>
    <n v="446"/>
    <x v="98"/>
  </r>
  <r>
    <s v="Hawaii"/>
    <s v="2017"/>
    <n v="91417"/>
    <n v="168638"/>
    <n v="177283"/>
    <n v="205405"/>
    <n v="177403"/>
    <n v="179765"/>
    <n v="183621"/>
    <n v="133674"/>
    <n v="66599"/>
    <n v="37853"/>
    <n v="1183532"/>
    <x v="107"/>
    <n v="138"/>
    <n v="58"/>
    <n v="58"/>
    <n v="62"/>
    <n v="54"/>
    <n v="50"/>
    <n v="51"/>
    <n v="63"/>
    <n v="111"/>
    <n v="382"/>
    <n v="471"/>
    <x v="99"/>
  </r>
  <r>
    <s v="Idaho"/>
    <s v="2009"/>
    <n v="118307"/>
    <n v="219654"/>
    <n v="226820"/>
    <n v="198795"/>
    <n v="190734"/>
    <n v="201627"/>
    <n v="158522"/>
    <n v="93117"/>
    <n v="57864"/>
    <n v="23397"/>
    <n v="1314459"/>
    <x v="108"/>
    <n v="129"/>
    <n v="55"/>
    <n v="60"/>
    <n v="75"/>
    <n v="49"/>
    <n v="57"/>
    <n v="66"/>
    <n v="62"/>
    <n v="69"/>
    <n v="65"/>
    <n v="491"/>
    <x v="100"/>
  </r>
  <r>
    <s v="Idaho"/>
    <s v="2010"/>
    <n v="117532"/>
    <n v="226987"/>
    <n v="221153"/>
    <n v="198674"/>
    <n v="189622"/>
    <n v="203259"/>
    <n v="165028"/>
    <n v="97978"/>
    <n v="56859"/>
    <n v="23061"/>
    <n v="1322255"/>
    <x v="109"/>
    <n v="114"/>
    <n v="71"/>
    <n v="75"/>
    <n v="57"/>
    <n v="45"/>
    <n v="57"/>
    <n v="65"/>
    <n v="45"/>
    <n v="64"/>
    <n v="94"/>
    <n v="484"/>
    <x v="101"/>
  </r>
  <r>
    <s v="Idaho"/>
    <s v="2011"/>
    <n v="118194"/>
    <n v="230983"/>
    <n v="222544"/>
    <n v="203342"/>
    <n v="190115"/>
    <n v="204601"/>
    <n v="172733"/>
    <n v="103772"/>
    <n v="59075"/>
    <n v="23953"/>
    <n v="1342512"/>
    <x v="110"/>
    <n v="126"/>
    <n v="62"/>
    <n v="63"/>
    <n v="54"/>
    <n v="55"/>
    <n v="65"/>
    <n v="81"/>
    <n v="56"/>
    <n v="64"/>
    <n v="116"/>
    <n v="506"/>
    <x v="102"/>
  </r>
  <r>
    <s v="Idaho"/>
    <s v="2012"/>
    <n v="117963"/>
    <n v="232695"/>
    <n v="223087"/>
    <n v="205231"/>
    <n v="188575"/>
    <n v="202335"/>
    <n v="176455"/>
    <n v="108053"/>
    <n v="59277"/>
    <n v="23961"/>
    <n v="1346341"/>
    <x v="111"/>
    <n v="118"/>
    <n v="63"/>
    <n v="71"/>
    <n v="48"/>
    <n v="63"/>
    <n v="68"/>
    <n v="59"/>
    <n v="75"/>
    <n v="51"/>
    <n v="101"/>
    <n v="490"/>
    <x v="103"/>
  </r>
  <r>
    <s v="Idaho"/>
    <s v="2013"/>
    <n v="117188"/>
    <n v="237207"/>
    <n v="222511"/>
    <n v="208267"/>
    <n v="191233"/>
    <n v="200451"/>
    <n v="181318"/>
    <n v="112204"/>
    <n v="59271"/>
    <n v="24263"/>
    <n v="1358175"/>
    <x v="112"/>
    <n v="146"/>
    <n v="56"/>
    <n v="60"/>
    <n v="64"/>
    <n v="45"/>
    <n v="51"/>
    <n v="54"/>
    <n v="65"/>
    <n v="70"/>
    <n v="122"/>
    <n v="476"/>
    <x v="104"/>
  </r>
  <r>
    <s v="Idaho"/>
    <s v="2014"/>
    <n v="105305"/>
    <n v="220450"/>
    <n v="199615"/>
    <n v="195362"/>
    <n v="180902"/>
    <n v="184814"/>
    <n v="171169"/>
    <n v="109411"/>
    <n v="57202"/>
    <n v="22843"/>
    <n v="1257617"/>
    <x v="113"/>
    <n v="121"/>
    <n v="68"/>
    <n v="68"/>
    <n v="51"/>
    <n v="58"/>
    <n v="44"/>
    <n v="55"/>
    <n v="67"/>
    <n v="54"/>
    <n v="91"/>
    <n v="465"/>
    <x v="105"/>
  </r>
  <r>
    <s v="Idaho"/>
    <s v="2015"/>
    <n v="106046"/>
    <n v="223636"/>
    <n v="210739"/>
    <n v="199794"/>
    <n v="185530"/>
    <n v="186595"/>
    <n v="175743"/>
    <n v="115194"/>
    <n v="57899"/>
    <n v="22254"/>
    <n v="1288083"/>
    <x v="114"/>
    <n v="124"/>
    <n v="65"/>
    <n v="63"/>
    <n v="57"/>
    <n v="49"/>
    <n v="50"/>
    <n v="53"/>
    <n v="54"/>
    <n v="75"/>
    <n v="95"/>
    <n v="461"/>
    <x v="106"/>
  </r>
  <r>
    <s v="Idaho"/>
    <s v="2016"/>
    <n v="104932"/>
    <n v="226213"/>
    <n v="210925"/>
    <n v="198796"/>
    <n v="185115"/>
    <n v="181878"/>
    <n v="180223"/>
    <n v="124428"/>
    <n v="60700"/>
    <n v="24140"/>
    <n v="1288082"/>
    <x v="115"/>
    <n v="117"/>
    <n v="52"/>
    <n v="67"/>
    <n v="71"/>
    <n v="63"/>
    <n v="61"/>
    <n v="66"/>
    <n v="48"/>
    <n v="59"/>
    <n v="77"/>
    <n v="497"/>
    <x v="15"/>
  </r>
  <r>
    <s v="Idaho"/>
    <s v="2017"/>
    <n v="100125"/>
    <n v="219883"/>
    <n v="202076"/>
    <n v="197089"/>
    <n v="185100"/>
    <n v="180146"/>
    <n v="179283"/>
    <n v="128357"/>
    <n v="61454"/>
    <n v="23893"/>
    <n v="1263702"/>
    <x v="116"/>
    <n v="111"/>
    <n v="63"/>
    <n v="65"/>
    <n v="70"/>
    <n v="59"/>
    <n v="64"/>
    <n v="61"/>
    <n v="54"/>
    <n v="87"/>
    <n v="123"/>
    <n v="493"/>
    <x v="107"/>
  </r>
  <r>
    <s v="Illinois"/>
    <s v="2009"/>
    <n v="892110"/>
    <n v="1754664"/>
    <n v="1830365"/>
    <n v="1758478"/>
    <n v="1816059"/>
    <n v="1851704"/>
    <n v="1329708"/>
    <n v="796074"/>
    <n v="534051"/>
    <n v="221030"/>
    <n v="11233088"/>
    <x v="117"/>
    <n v="125"/>
    <n v="69"/>
    <n v="75"/>
    <n v="70"/>
    <n v="73"/>
    <n v="98"/>
    <n v="173"/>
    <n v="263"/>
    <n v="589"/>
    <n v="1154"/>
    <n v="683"/>
    <x v="108"/>
  </r>
  <r>
    <s v="Illinois"/>
    <s v="2010"/>
    <n v="844052"/>
    <n v="1740063"/>
    <n v="1802673"/>
    <n v="1752219"/>
    <n v="1774119"/>
    <n v="1848956"/>
    <n v="1384650"/>
    <n v="807314"/>
    <n v="524031"/>
    <n v="224864"/>
    <n v="11146732"/>
    <x v="118"/>
    <n v="113"/>
    <n v="69"/>
    <n v="70"/>
    <n v="56"/>
    <n v="74"/>
    <n v="73"/>
    <n v="157"/>
    <n v="247"/>
    <n v="597"/>
    <n v="1068"/>
    <n v="612"/>
    <x v="109"/>
  </r>
  <r>
    <s v="Illinois"/>
    <s v="2011"/>
    <n v="826834"/>
    <n v="1716815"/>
    <n v="1778461"/>
    <n v="1742989"/>
    <n v="1728847"/>
    <n v="1829254"/>
    <n v="1407397"/>
    <n v="817210"/>
    <n v="517523"/>
    <n v="224888"/>
    <n v="11030597"/>
    <x v="119"/>
    <n v="110"/>
    <n v="70"/>
    <n v="54"/>
    <n v="52"/>
    <n v="56"/>
    <n v="84"/>
    <n v="201"/>
    <n v="256"/>
    <n v="625"/>
    <n v="1168"/>
    <n v="627"/>
    <x v="110"/>
  </r>
  <r>
    <s v="Illinois"/>
    <s v="2012"/>
    <n v="826640"/>
    <n v="1714156"/>
    <n v="1784610"/>
    <n v="1761956"/>
    <n v="1715038"/>
    <n v="1834093"/>
    <n v="1460637"/>
    <n v="846993"/>
    <n v="522509"/>
    <n v="232124"/>
    <n v="11097130"/>
    <x v="120"/>
    <n v="123"/>
    <n v="57"/>
    <n v="55"/>
    <n v="51"/>
    <n v="62"/>
    <n v="69"/>
    <n v="185"/>
    <n v="292"/>
    <n v="559"/>
    <n v="1132"/>
    <n v="602"/>
    <x v="111"/>
  </r>
  <r>
    <s v="Illinois"/>
    <s v="2013"/>
    <n v="807263"/>
    <n v="1691816"/>
    <n v="1759588"/>
    <n v="1750179"/>
    <n v="1677346"/>
    <n v="1800864"/>
    <n v="1480882"/>
    <n v="866218"/>
    <n v="505568"/>
    <n v="234082"/>
    <n v="10967938"/>
    <x v="121"/>
    <n v="125"/>
    <n v="69"/>
    <n v="52"/>
    <n v="52"/>
    <n v="60"/>
    <n v="73"/>
    <n v="178"/>
    <n v="315"/>
    <n v="600"/>
    <n v="1207"/>
    <n v="609"/>
    <x v="112"/>
  </r>
  <r>
    <s v="Illinois"/>
    <s v="2014"/>
    <n v="792433"/>
    <n v="1670052"/>
    <n v="1753715"/>
    <n v="1748558"/>
    <n v="1662815"/>
    <n v="1774317"/>
    <n v="1520079"/>
    <n v="893307"/>
    <n v="503557"/>
    <n v="233845"/>
    <n v="10921969"/>
    <x v="122"/>
    <n v="122"/>
    <n v="65"/>
    <n v="48"/>
    <n v="59"/>
    <n v="66"/>
    <n v="90"/>
    <n v="194"/>
    <n v="333"/>
    <n v="577"/>
    <n v="1215"/>
    <n v="644"/>
    <x v="113"/>
  </r>
  <r>
    <s v="Illinois"/>
    <s v="2015"/>
    <n v="781643"/>
    <n v="1655944"/>
    <n v="1736620"/>
    <n v="1740173"/>
    <n v="1646410"/>
    <n v="1745746"/>
    <n v="1536682"/>
    <n v="923828"/>
    <n v="510105"/>
    <n v="233359"/>
    <n v="10843218"/>
    <x v="123"/>
    <n v="112"/>
    <n v="77"/>
    <n v="54"/>
    <n v="66"/>
    <n v="56"/>
    <n v="65"/>
    <n v="193"/>
    <n v="315"/>
    <n v="541"/>
    <n v="1141"/>
    <n v="623"/>
    <x v="114"/>
  </r>
  <r>
    <s v="Illinois"/>
    <s v="2016"/>
    <n v="776122"/>
    <n v="1644568"/>
    <n v="1735618"/>
    <n v="1747800"/>
    <n v="1641336"/>
    <n v="1738310"/>
    <n v="1584312"/>
    <n v="979683"/>
    <n v="521370"/>
    <n v="240793"/>
    <n v="10868066"/>
    <x v="124"/>
    <n v="123"/>
    <n v="77"/>
    <n v="65"/>
    <n v="68"/>
    <n v="46"/>
    <n v="79"/>
    <n v="225"/>
    <n v="333"/>
    <n v="519"/>
    <n v="947"/>
    <n v="683"/>
    <x v="115"/>
  </r>
  <r>
    <s v="Illinois"/>
    <s v="2017"/>
    <n v="766302"/>
    <n v="1614338"/>
    <n v="1703933"/>
    <n v="1742744"/>
    <n v="1619739"/>
    <n v="1688402"/>
    <n v="1581940"/>
    <n v="1006169"/>
    <n v="526767"/>
    <n v="240827"/>
    <n v="10717398"/>
    <x v="125"/>
    <n v="131"/>
    <n v="31"/>
    <n v="73"/>
    <n v="78"/>
    <n v="68"/>
    <n v="79"/>
    <n v="203"/>
    <n v="370"/>
    <n v="587"/>
    <n v="1069"/>
    <n v="663"/>
    <x v="116"/>
  </r>
  <r>
    <s v="Indiana"/>
    <s v="2009"/>
    <n v="441188"/>
    <n v="872151"/>
    <n v="908834"/>
    <n v="827146"/>
    <n v="879124"/>
    <n v="924325"/>
    <n v="687856"/>
    <n v="412624"/>
    <n v="277851"/>
    <n v="108055"/>
    <n v="5540624"/>
    <x v="126"/>
    <n v="151"/>
    <n v="59"/>
    <n v="48"/>
    <n v="69"/>
    <n v="58"/>
    <n v="47"/>
    <n v="74"/>
    <n v="120"/>
    <n v="296"/>
    <n v="537"/>
    <n v="506"/>
    <x v="117"/>
  </r>
  <r>
    <s v="Indiana"/>
    <s v="2010"/>
    <n v="434223"/>
    <n v="892278"/>
    <n v="925145"/>
    <n v="821687"/>
    <n v="867670"/>
    <n v="937872"/>
    <n v="722551"/>
    <n v="429827"/>
    <n v="279239"/>
    <n v="107920"/>
    <n v="5601426"/>
    <x v="127"/>
    <n v="104"/>
    <n v="56"/>
    <n v="60"/>
    <n v="66"/>
    <n v="58"/>
    <n v="70"/>
    <n v="70"/>
    <n v="115"/>
    <n v="311"/>
    <n v="549"/>
    <n v="484"/>
    <x v="118"/>
  </r>
  <r>
    <s v="Indiana"/>
    <s v="2011"/>
    <n v="413327"/>
    <n v="846915"/>
    <n v="886186"/>
    <n v="786826"/>
    <n v="811198"/>
    <n v="889630"/>
    <n v="707824"/>
    <n v="415774"/>
    <n v="262987"/>
    <n v="104102"/>
    <n v="5341906"/>
    <x v="128"/>
    <n v="127"/>
    <n v="70"/>
    <n v="57"/>
    <n v="71"/>
    <n v="59"/>
    <n v="80"/>
    <n v="71"/>
    <n v="111"/>
    <n v="250"/>
    <n v="458"/>
    <n v="535"/>
    <x v="119"/>
  </r>
  <r>
    <s v="Indiana"/>
    <s v="2012"/>
    <n v="413217"/>
    <n v="853587"/>
    <n v="894396"/>
    <n v="794053"/>
    <n v="805504"/>
    <n v="893334"/>
    <n v="734399"/>
    <n v="434152"/>
    <n v="264633"/>
    <n v="107470"/>
    <n v="5388490"/>
    <x v="129"/>
    <n v="115"/>
    <n v="64"/>
    <n v="64"/>
    <n v="56"/>
    <n v="59"/>
    <n v="66"/>
    <n v="66"/>
    <n v="79"/>
    <n v="244"/>
    <n v="472"/>
    <n v="490"/>
    <x v="120"/>
  </r>
  <r>
    <s v="Indiana"/>
    <s v="2013"/>
    <n v="414117"/>
    <n v="866319"/>
    <n v="904899"/>
    <n v="808615"/>
    <n v="808147"/>
    <n v="897190"/>
    <n v="766854"/>
    <n v="453981"/>
    <n v="264688"/>
    <n v="113047"/>
    <n v="5466141"/>
    <x v="130"/>
    <n v="116"/>
    <n v="64"/>
    <n v="44"/>
    <n v="61"/>
    <n v="40"/>
    <n v="41"/>
    <n v="100"/>
    <n v="115"/>
    <n v="265"/>
    <n v="532"/>
    <n v="466"/>
    <x v="121"/>
  </r>
  <r>
    <s v="Indiana"/>
    <s v="2014"/>
    <n v="405764"/>
    <n v="852580"/>
    <n v="895009"/>
    <n v="798814"/>
    <n v="790156"/>
    <n v="870696"/>
    <n v="770240"/>
    <n v="466228"/>
    <n v="262373"/>
    <n v="115557"/>
    <n v="5383259"/>
    <x v="131"/>
    <n v="119"/>
    <n v="73"/>
    <n v="57"/>
    <n v="66"/>
    <n v="56"/>
    <n v="62"/>
    <n v="107"/>
    <n v="131"/>
    <n v="250"/>
    <n v="455"/>
    <n v="540"/>
    <x v="122"/>
  </r>
  <r>
    <s v="Indiana"/>
    <s v="2015"/>
    <n v="391290"/>
    <n v="828866"/>
    <n v="877058"/>
    <n v="787859"/>
    <n v="768473"/>
    <n v="835815"/>
    <n v="763169"/>
    <n v="469512"/>
    <n v="252909"/>
    <n v="111661"/>
    <n v="5252530"/>
    <x v="132"/>
    <n v="145"/>
    <n v="65"/>
    <n v="64"/>
    <n v="48"/>
    <n v="54"/>
    <n v="42"/>
    <n v="78"/>
    <n v="127"/>
    <n v="273"/>
    <n v="480"/>
    <n v="496"/>
    <x v="123"/>
  </r>
  <r>
    <s v="Indiana"/>
    <s v="2016"/>
    <n v="397811"/>
    <n v="839689"/>
    <n v="891569"/>
    <n v="799130"/>
    <n v="773403"/>
    <n v="834290"/>
    <n v="788220"/>
    <n v="503326"/>
    <n v="262930"/>
    <n v="116763"/>
    <n v="5324112"/>
    <x v="133"/>
    <n v="102"/>
    <n v="51"/>
    <n v="61"/>
    <n v="65"/>
    <n v="57"/>
    <n v="72"/>
    <n v="82"/>
    <n v="151"/>
    <n v="229"/>
    <n v="387"/>
    <n v="490"/>
    <x v="124"/>
  </r>
  <r>
    <s v="Indiana"/>
    <s v="2017"/>
    <n v="406671"/>
    <n v="859406"/>
    <n v="916908"/>
    <n v="829718"/>
    <n v="797478"/>
    <n v="847709"/>
    <n v="826237"/>
    <n v="541672"/>
    <n v="274937"/>
    <n v="123639"/>
    <n v="5484127"/>
    <x v="134"/>
    <n v="136"/>
    <n v="49"/>
    <n v="69"/>
    <n v="63"/>
    <n v="64"/>
    <n v="71"/>
    <n v="96"/>
    <n v="158"/>
    <n v="276"/>
    <n v="456"/>
    <n v="548"/>
    <x v="125"/>
  </r>
  <r>
    <s v="Iowa"/>
    <s v="2009"/>
    <n v="194870"/>
    <n v="381484"/>
    <n v="440276"/>
    <n v="351003"/>
    <n v="380664"/>
    <n v="432378"/>
    <n v="326571"/>
    <n v="206740"/>
    <n v="154800"/>
    <n v="69913"/>
    <n v="2507246"/>
    <x v="135"/>
    <n v="124"/>
    <n v="61"/>
    <n v="69"/>
    <n v="61"/>
    <n v="66"/>
    <n v="70"/>
    <n v="46"/>
    <n v="71"/>
    <n v="157"/>
    <n v="342"/>
    <n v="497"/>
    <x v="55"/>
  </r>
  <r>
    <s v="Iowa"/>
    <s v="2010"/>
    <n v="190350"/>
    <n v="383136"/>
    <n v="421084"/>
    <n v="356424"/>
    <n v="364485"/>
    <n v="422553"/>
    <n v="335159"/>
    <n v="207605"/>
    <n v="150621"/>
    <n v="68011"/>
    <n v="2473191"/>
    <x v="136"/>
    <n v="104"/>
    <n v="72"/>
    <n v="55"/>
    <n v="76"/>
    <n v="62"/>
    <n v="54"/>
    <n v="68"/>
    <n v="75"/>
    <n v="134"/>
    <n v="319"/>
    <n v="491"/>
    <x v="126"/>
  </r>
  <r>
    <s v="Iowa"/>
    <s v="2011"/>
    <n v="186857"/>
    <n v="373941"/>
    <n v="408811"/>
    <n v="356160"/>
    <n v="349036"/>
    <n v="409149"/>
    <n v="337854"/>
    <n v="206054"/>
    <n v="144821"/>
    <n v="66549"/>
    <n v="2421808"/>
    <x v="137"/>
    <n v="112"/>
    <n v="62"/>
    <n v="57"/>
    <n v="62"/>
    <n v="62"/>
    <n v="45"/>
    <n v="58"/>
    <n v="73"/>
    <n v="134"/>
    <n v="388"/>
    <n v="458"/>
    <x v="127"/>
  </r>
  <r>
    <s v="Iowa"/>
    <s v="2012"/>
    <n v="193430"/>
    <n v="389916"/>
    <n v="423008"/>
    <n v="373043"/>
    <n v="356497"/>
    <n v="422265"/>
    <n v="362892"/>
    <n v="220052"/>
    <n v="148373"/>
    <n v="70492"/>
    <n v="2521051"/>
    <x v="138"/>
    <n v="131"/>
    <n v="71"/>
    <n v="62"/>
    <n v="48"/>
    <n v="65"/>
    <n v="59"/>
    <n v="67"/>
    <n v="69"/>
    <n v="125"/>
    <n v="411"/>
    <n v="503"/>
    <x v="128"/>
  </r>
  <r>
    <s v="Iowa"/>
    <s v="2013"/>
    <n v="185984"/>
    <n v="378056"/>
    <n v="411928"/>
    <n v="366046"/>
    <n v="342200"/>
    <n v="400360"/>
    <n v="359567"/>
    <n v="215172"/>
    <n v="140490"/>
    <n v="68350"/>
    <n v="2444141"/>
    <x v="139"/>
    <n v="135"/>
    <n v="56"/>
    <n v="74"/>
    <n v="49"/>
    <n v="47"/>
    <n v="58"/>
    <n v="54"/>
    <n v="63"/>
    <n v="169"/>
    <n v="452"/>
    <n v="473"/>
    <x v="129"/>
  </r>
  <r>
    <s v="Iowa"/>
    <s v="2014"/>
    <n v="175730"/>
    <n v="359069"/>
    <n v="392990"/>
    <n v="351212"/>
    <n v="323707"/>
    <n v="369759"/>
    <n v="342674"/>
    <n v="207966"/>
    <n v="129993"/>
    <n v="62331"/>
    <n v="2315141"/>
    <x v="140"/>
    <n v="127"/>
    <n v="69"/>
    <n v="60"/>
    <n v="71"/>
    <n v="80"/>
    <n v="48"/>
    <n v="58"/>
    <n v="52"/>
    <n v="117"/>
    <n v="333"/>
    <n v="513"/>
    <x v="130"/>
  </r>
  <r>
    <s v="Iowa"/>
    <s v="2015"/>
    <n v="182169"/>
    <n v="374904"/>
    <n v="415293"/>
    <n v="365566"/>
    <n v="335910"/>
    <n v="381435"/>
    <n v="367715"/>
    <n v="229342"/>
    <n v="138598"/>
    <n v="67487"/>
    <n v="2422992"/>
    <x v="141"/>
    <n v="122"/>
    <n v="56"/>
    <n v="55"/>
    <n v="71"/>
    <n v="58"/>
    <n v="59"/>
    <n v="66"/>
    <n v="59"/>
    <n v="120"/>
    <n v="353"/>
    <n v="487"/>
    <x v="131"/>
  </r>
  <r>
    <s v="Iowa"/>
    <s v="2016"/>
    <n v="173931"/>
    <n v="357742"/>
    <n v="396740"/>
    <n v="352108"/>
    <n v="324972"/>
    <n v="356191"/>
    <n v="350212"/>
    <n v="225778"/>
    <n v="128111"/>
    <n v="62702"/>
    <n v="2311896"/>
    <x v="142"/>
    <n v="106"/>
    <n v="63"/>
    <n v="60"/>
    <n v="63"/>
    <n v="63"/>
    <n v="66"/>
    <n v="63"/>
    <n v="52"/>
    <n v="104"/>
    <n v="294"/>
    <n v="484"/>
    <x v="132"/>
  </r>
  <r>
    <s v="Iowa"/>
    <s v="2017"/>
    <n v="169114"/>
    <n v="349808"/>
    <n v="386059"/>
    <n v="343839"/>
    <n v="317583"/>
    <n v="339116"/>
    <n v="342395"/>
    <n v="227642"/>
    <n v="124672"/>
    <n v="60676"/>
    <n v="2247914"/>
    <x v="143"/>
    <n v="132"/>
    <n v="50"/>
    <n v="61"/>
    <n v="50"/>
    <n v="74"/>
    <n v="66"/>
    <n v="61"/>
    <n v="72"/>
    <n v="91"/>
    <n v="327"/>
    <n v="494"/>
    <x v="133"/>
  </r>
  <r>
    <s v="Kansas"/>
    <s v="2009"/>
    <n v="198381"/>
    <n v="379062"/>
    <n v="421148"/>
    <n v="354336"/>
    <n v="361398"/>
    <n v="400817"/>
    <n v="292660"/>
    <n v="174039"/>
    <n v="125550"/>
    <n v="57577"/>
    <n v="2407802"/>
    <x v="144"/>
    <n v="110"/>
    <n v="55"/>
    <n v="67"/>
    <n v="66"/>
    <n v="58"/>
    <n v="34"/>
    <n v="65"/>
    <n v="74"/>
    <n v="140"/>
    <n v="322"/>
    <n v="455"/>
    <x v="134"/>
  </r>
  <r>
    <s v="Kansas"/>
    <s v="2010"/>
    <n v="193043"/>
    <n v="383288"/>
    <n v="401105"/>
    <n v="350790"/>
    <n v="347561"/>
    <n v="396198"/>
    <n v="300943"/>
    <n v="176180"/>
    <n v="123567"/>
    <n v="56193"/>
    <n v="2372928"/>
    <x v="145"/>
    <n v="109"/>
    <n v="63"/>
    <n v="61"/>
    <n v="58"/>
    <n v="56"/>
    <n v="62"/>
    <n v="51"/>
    <n v="50"/>
    <n v="122"/>
    <n v="303"/>
    <n v="460"/>
    <x v="135"/>
  </r>
  <r>
    <s v="Kansas"/>
    <s v="2011"/>
    <n v="194620"/>
    <n v="388335"/>
    <n v="381352"/>
    <n v="356552"/>
    <n v="348132"/>
    <n v="396273"/>
    <n v="312316"/>
    <n v="179608"/>
    <n v="120844"/>
    <n v="54984"/>
    <n v="2377580"/>
    <x v="146"/>
    <n v="110"/>
    <n v="66"/>
    <n v="49"/>
    <n v="50"/>
    <n v="55"/>
    <n v="70"/>
    <n v="62"/>
    <n v="60"/>
    <n v="136"/>
    <n v="374"/>
    <n v="462"/>
    <x v="55"/>
  </r>
  <r>
    <s v="Kansas"/>
    <s v="2012"/>
    <n v="198921"/>
    <n v="391642"/>
    <n v="402601"/>
    <n v="369303"/>
    <n v="341479"/>
    <n v="392482"/>
    <n v="322888"/>
    <n v="185635"/>
    <n v="121127"/>
    <n v="57440"/>
    <n v="2419316"/>
    <x v="147"/>
    <n v="129"/>
    <n v="77"/>
    <n v="58"/>
    <n v="45"/>
    <n v="58"/>
    <n v="67"/>
    <n v="66"/>
    <n v="57"/>
    <n v="149"/>
    <n v="348"/>
    <n v="500"/>
    <x v="136"/>
  </r>
  <r>
    <s v="Kansas"/>
    <s v="2013"/>
    <n v="189133"/>
    <n v="376465"/>
    <n v="385941"/>
    <n v="356240"/>
    <n v="325041"/>
    <n v="368018"/>
    <n v="318043"/>
    <n v="183624"/>
    <n v="113377"/>
    <n v="55207"/>
    <n v="2318881"/>
    <x v="148"/>
    <n v="128"/>
    <n v="60"/>
    <n v="50"/>
    <n v="64"/>
    <n v="49"/>
    <n v="72"/>
    <n v="54"/>
    <n v="70"/>
    <n v="137"/>
    <n v="403"/>
    <n v="477"/>
    <x v="137"/>
  </r>
  <r>
    <s v="Kansas"/>
    <s v="2014"/>
    <n v="190666"/>
    <n v="380038"/>
    <n v="393377"/>
    <n v="366115"/>
    <n v="328827"/>
    <n v="364891"/>
    <n v="330569"/>
    <n v="193838"/>
    <n v="117805"/>
    <n v="56418"/>
    <n v="2354483"/>
    <x v="149"/>
    <n v="118"/>
    <n v="71"/>
    <n v="70"/>
    <n v="59"/>
    <n v="63"/>
    <n v="50"/>
    <n v="58"/>
    <n v="86"/>
    <n v="141"/>
    <n v="307"/>
    <n v="489"/>
    <x v="138"/>
  </r>
  <r>
    <s v="Kansas"/>
    <s v="2015"/>
    <n v="190650"/>
    <n v="384680"/>
    <n v="402593"/>
    <n v="369336"/>
    <n v="330557"/>
    <n v="361924"/>
    <n v="342508"/>
    <n v="208160"/>
    <n v="119857"/>
    <n v="57200"/>
    <n v="2382248"/>
    <x v="150"/>
    <n v="127"/>
    <n v="42"/>
    <n v="37"/>
    <n v="63"/>
    <n v="66"/>
    <n v="65"/>
    <n v="39"/>
    <n v="69"/>
    <n v="132"/>
    <n v="360"/>
    <n v="439"/>
    <x v="139"/>
  </r>
  <r>
    <s v="Kansas"/>
    <s v="2016"/>
    <n v="188429"/>
    <n v="381358"/>
    <n v="399275"/>
    <n v="368147"/>
    <n v="330276"/>
    <n v="350025"/>
    <n v="341017"/>
    <n v="210821"/>
    <n v="117965"/>
    <n v="56079"/>
    <n v="2358527"/>
    <x v="151"/>
    <n v="110"/>
    <n v="63"/>
    <n v="70"/>
    <n v="56"/>
    <n v="78"/>
    <n v="67"/>
    <n v="77"/>
    <n v="80"/>
    <n v="109"/>
    <n v="272"/>
    <n v="521"/>
    <x v="140"/>
  </r>
  <r>
    <s v="Kansas"/>
    <s v="2017"/>
    <n v="184170"/>
    <n v="375936"/>
    <n v="393529"/>
    <n v="363690"/>
    <n v="327496"/>
    <n v="335858"/>
    <n v="340465"/>
    <n v="218254"/>
    <n v="118126"/>
    <n v="57359"/>
    <n v="2321144"/>
    <x v="152"/>
    <n v="108"/>
    <n v="53"/>
    <n v="70"/>
    <n v="57"/>
    <n v="41"/>
    <n v="45"/>
    <n v="57"/>
    <n v="75"/>
    <n v="129"/>
    <n v="283"/>
    <n v="431"/>
    <x v="141"/>
  </r>
  <r>
    <s v="Kentucky"/>
    <s v="2009"/>
    <n v="282641"/>
    <n v="550569"/>
    <n v="588038"/>
    <n v="564454"/>
    <n v="598816"/>
    <n v="623014"/>
    <n v="483962"/>
    <n v="296066"/>
    <n v="183839"/>
    <n v="67032"/>
    <n v="3691494"/>
    <x v="153"/>
    <n v="128"/>
    <n v="61"/>
    <n v="65"/>
    <n v="55"/>
    <n v="75"/>
    <n v="53"/>
    <n v="73"/>
    <n v="133"/>
    <n v="268"/>
    <n v="398"/>
    <n v="510"/>
    <x v="142"/>
  </r>
  <r>
    <s v="Kentucky"/>
    <s v="2010"/>
    <n v="262334"/>
    <n v="531282"/>
    <n v="554190"/>
    <n v="528356"/>
    <n v="558647"/>
    <n v="596231"/>
    <n v="477016"/>
    <n v="289627"/>
    <n v="170318"/>
    <n v="64335"/>
    <n v="3508056"/>
    <x v="154"/>
    <n v="118"/>
    <n v="62"/>
    <n v="59"/>
    <n v="67"/>
    <n v="52"/>
    <n v="46"/>
    <n v="78"/>
    <n v="87"/>
    <n v="266"/>
    <n v="407"/>
    <n v="482"/>
    <x v="143"/>
  </r>
  <r>
    <s v="Kentucky"/>
    <s v="2011"/>
    <n v="264714"/>
    <n v="535486"/>
    <n v="552511"/>
    <n v="531918"/>
    <n v="553618"/>
    <n v="602995"/>
    <n v="498247"/>
    <n v="300977"/>
    <n v="172501"/>
    <n v="67738"/>
    <n v="3539489"/>
    <x v="155"/>
    <n v="151"/>
    <n v="63"/>
    <n v="44"/>
    <n v="64"/>
    <n v="45"/>
    <n v="89"/>
    <n v="79"/>
    <n v="119"/>
    <n v="256"/>
    <n v="386"/>
    <n v="535"/>
    <x v="1"/>
  </r>
  <r>
    <s v="Kentucky"/>
    <s v="2012"/>
    <n v="271304"/>
    <n v="548875"/>
    <n v="570774"/>
    <n v="545067"/>
    <n v="559122"/>
    <n v="613000"/>
    <n v="519001"/>
    <n v="316969"/>
    <n v="175876"/>
    <n v="68811"/>
    <n v="3627143"/>
    <x v="156"/>
    <n v="127"/>
    <n v="55"/>
    <n v="83"/>
    <n v="51"/>
    <n v="62"/>
    <n v="55"/>
    <n v="70"/>
    <n v="106"/>
    <n v="244"/>
    <n v="357"/>
    <n v="503"/>
    <x v="144"/>
  </r>
  <r>
    <s v="Kentucky"/>
    <s v="2013"/>
    <n v="261983"/>
    <n v="534883"/>
    <n v="559114"/>
    <n v="534071"/>
    <n v="536150"/>
    <n v="592333"/>
    <n v="518692"/>
    <n v="318362"/>
    <n v="172850"/>
    <n v="68397"/>
    <n v="3537226"/>
    <x v="157"/>
    <n v="109"/>
    <n v="66"/>
    <n v="60"/>
    <n v="37"/>
    <n v="58"/>
    <n v="50"/>
    <n v="72"/>
    <n v="146"/>
    <n v="231"/>
    <n v="377"/>
    <n v="452"/>
    <x v="145"/>
  </r>
  <r>
    <s v="Kentucky"/>
    <s v="2014"/>
    <n v="256074"/>
    <n v="524578"/>
    <n v="552551"/>
    <n v="523776"/>
    <n v="521889"/>
    <n v="573286"/>
    <n v="517332"/>
    <n v="322117"/>
    <n v="170648"/>
    <n v="68685"/>
    <n v="3469486"/>
    <x v="158"/>
    <n v="125"/>
    <n v="51"/>
    <n v="62"/>
    <n v="54"/>
    <n v="51"/>
    <n v="74"/>
    <n v="110"/>
    <n v="171"/>
    <n v="257"/>
    <n v="374"/>
    <n v="527"/>
    <x v="146"/>
  </r>
  <r>
    <s v="Kentucky"/>
    <s v="2015"/>
    <n v="260589"/>
    <n v="536612"/>
    <n v="567709"/>
    <n v="532042"/>
    <n v="529167"/>
    <n v="581003"/>
    <n v="537287"/>
    <n v="346562"/>
    <n v="177614"/>
    <n v="72084"/>
    <n v="3544409"/>
    <x v="159"/>
    <n v="88"/>
    <n v="38"/>
    <n v="58"/>
    <n v="66"/>
    <n v="49"/>
    <n v="54"/>
    <n v="85"/>
    <n v="170"/>
    <n v="240"/>
    <n v="390"/>
    <n v="438"/>
    <x v="147"/>
  </r>
  <r>
    <s v="Kentucky"/>
    <s v="2016"/>
    <n v="252551"/>
    <n v="521310"/>
    <n v="550924"/>
    <n v="524044"/>
    <n v="514666"/>
    <n v="560074"/>
    <n v="530079"/>
    <n v="353201"/>
    <n v="177933"/>
    <n v="70876"/>
    <n v="3453648"/>
    <x v="160"/>
    <n v="131"/>
    <n v="46"/>
    <n v="56"/>
    <n v="59"/>
    <n v="58"/>
    <n v="36"/>
    <n v="94"/>
    <n v="163"/>
    <n v="215"/>
    <n v="318"/>
    <n v="480"/>
    <x v="148"/>
  </r>
  <r>
    <s v="Kentucky"/>
    <s v="2017"/>
    <n v="241145"/>
    <n v="496914"/>
    <n v="528383"/>
    <n v="506743"/>
    <n v="488329"/>
    <n v="525744"/>
    <n v="510574"/>
    <n v="346758"/>
    <n v="173347"/>
    <n v="69235"/>
    <n v="3297832"/>
    <x v="161"/>
    <n v="111"/>
    <n v="53"/>
    <n v="54"/>
    <n v="49"/>
    <n v="65"/>
    <n v="63"/>
    <n v="84"/>
    <n v="135"/>
    <n v="270"/>
    <n v="328"/>
    <n v="479"/>
    <x v="149"/>
  </r>
  <r>
    <s v="Louisiana"/>
    <s v="2009"/>
    <n v="310127"/>
    <n v="609299"/>
    <n v="677689"/>
    <n v="583930"/>
    <n v="587608"/>
    <n v="634348"/>
    <n v="474916"/>
    <n v="286258"/>
    <n v="183082"/>
    <n v="65450"/>
    <n v="3877917"/>
    <x v="162"/>
    <n v="125"/>
    <n v="56"/>
    <n v="78"/>
    <n v="72"/>
    <n v="61"/>
    <n v="51"/>
    <n v="54"/>
    <n v="100"/>
    <n v="243"/>
    <n v="345"/>
    <n v="497"/>
    <x v="150"/>
  </r>
  <r>
    <s v="Louisiana"/>
    <s v="2010"/>
    <n v="304477"/>
    <n v="605893"/>
    <n v="660336"/>
    <n v="589475"/>
    <n v="581719"/>
    <n v="645945"/>
    <n v="499677"/>
    <n v="294903"/>
    <n v="176745"/>
    <n v="63536"/>
    <n v="3887522"/>
    <x v="163"/>
    <n v="119"/>
    <n v="67"/>
    <n v="54"/>
    <n v="74"/>
    <n v="61"/>
    <n v="55"/>
    <n v="69"/>
    <n v="138"/>
    <n v="247"/>
    <n v="338"/>
    <n v="499"/>
    <x v="151"/>
  </r>
  <r>
    <s v="Louisiana"/>
    <s v="2011"/>
    <n v="309364"/>
    <n v="607343"/>
    <n v="662599"/>
    <n v="604771"/>
    <n v="570271"/>
    <n v="647137"/>
    <n v="517624"/>
    <n v="302953"/>
    <n v="178118"/>
    <n v="65562"/>
    <n v="3919109"/>
    <x v="164"/>
    <n v="122"/>
    <n v="75"/>
    <n v="48"/>
    <n v="67"/>
    <n v="62"/>
    <n v="58"/>
    <n v="90"/>
    <n v="72"/>
    <n v="242"/>
    <n v="341"/>
    <n v="522"/>
    <x v="152"/>
  </r>
  <r>
    <s v="Louisiana"/>
    <s v="2012"/>
    <n v="301766"/>
    <n v="596067"/>
    <n v="643006"/>
    <n v="600972"/>
    <n v="555049"/>
    <n v="628701"/>
    <n v="519919"/>
    <n v="303897"/>
    <n v="171600"/>
    <n v="64830"/>
    <n v="3845480"/>
    <x v="165"/>
    <n v="111"/>
    <n v="69"/>
    <n v="59"/>
    <n v="49"/>
    <n v="62"/>
    <n v="57"/>
    <n v="59"/>
    <n v="111"/>
    <n v="218"/>
    <n v="313"/>
    <n v="466"/>
    <x v="153"/>
  </r>
  <r>
    <s v="Louisiana"/>
    <s v="2013"/>
    <n v="295374"/>
    <n v="583026"/>
    <n v="627881"/>
    <n v="607773"/>
    <n v="535737"/>
    <n v="606585"/>
    <n v="524172"/>
    <n v="309635"/>
    <n v="172328"/>
    <n v="65108"/>
    <n v="3780548"/>
    <x v="166"/>
    <n v="144"/>
    <n v="60"/>
    <n v="65"/>
    <n v="69"/>
    <n v="54"/>
    <n v="56"/>
    <n v="107"/>
    <n v="137"/>
    <n v="191"/>
    <n v="344"/>
    <n v="555"/>
    <x v="23"/>
  </r>
  <r>
    <s v="Louisiana"/>
    <s v="2014"/>
    <n v="299935"/>
    <n v="598686"/>
    <n v="638691"/>
    <n v="627621"/>
    <n v="549494"/>
    <n v="614687"/>
    <n v="552818"/>
    <n v="332668"/>
    <n v="179412"/>
    <n v="68594"/>
    <n v="3881932"/>
    <x v="167"/>
    <n v="117"/>
    <n v="62"/>
    <n v="64"/>
    <n v="74"/>
    <n v="58"/>
    <n v="93"/>
    <n v="108"/>
    <n v="128"/>
    <n v="176"/>
    <n v="292"/>
    <n v="576"/>
    <x v="154"/>
  </r>
  <r>
    <s v="Louisiana"/>
    <s v="2015"/>
    <n v="294836"/>
    <n v="586222"/>
    <n v="622530"/>
    <n v="622834"/>
    <n v="534442"/>
    <n v="589979"/>
    <n v="551856"/>
    <n v="337258"/>
    <n v="177793"/>
    <n v="68927"/>
    <n v="3802699"/>
    <x v="168"/>
    <n v="137"/>
    <n v="53"/>
    <n v="55"/>
    <n v="67"/>
    <n v="77"/>
    <n v="70"/>
    <n v="92"/>
    <n v="114"/>
    <n v="190"/>
    <n v="291"/>
    <n v="551"/>
    <x v="127"/>
  </r>
  <r>
    <s v="Louisiana"/>
    <s v="2016"/>
    <n v="291429"/>
    <n v="589000"/>
    <n v="614743"/>
    <n v="624090"/>
    <n v="540904"/>
    <n v="586689"/>
    <n v="580778"/>
    <n v="383148"/>
    <n v="193613"/>
    <n v="75357"/>
    <n v="3827633"/>
    <x v="169"/>
    <n v="112"/>
    <n v="66"/>
    <n v="60"/>
    <n v="58"/>
    <n v="73"/>
    <n v="53"/>
    <n v="67"/>
    <n v="111"/>
    <n v="176"/>
    <n v="253"/>
    <n v="489"/>
    <x v="155"/>
  </r>
  <r>
    <s v="Louisiana"/>
    <s v="2017"/>
    <n v="289816"/>
    <n v="572628"/>
    <n v="606222"/>
    <n v="627517"/>
    <n v="530602"/>
    <n v="555232"/>
    <n v="548072"/>
    <n v="356898"/>
    <n v="176640"/>
    <n v="69369"/>
    <n v="3730089"/>
    <x v="170"/>
    <n v="125"/>
    <n v="64"/>
    <n v="43"/>
    <n v="63"/>
    <n v="61"/>
    <n v="55"/>
    <n v="83"/>
    <n v="135"/>
    <n v="194"/>
    <n v="269"/>
    <n v="494"/>
    <x v="17"/>
  </r>
  <r>
    <s v="Maine"/>
    <s v="2009"/>
    <n v="70910"/>
    <n v="154172"/>
    <n v="173479"/>
    <n v="147388"/>
    <n v="184909"/>
    <n v="216656"/>
    <n v="171820"/>
    <n v="101939"/>
    <n v="68909"/>
    <n v="26939"/>
    <n v="1119334"/>
    <x v="171"/>
    <n v="97"/>
    <n v="62"/>
    <n v="61"/>
    <n v="67"/>
    <n v="34"/>
    <n v="63"/>
    <n v="59"/>
    <n v="64"/>
    <n v="64"/>
    <n v="102"/>
    <n v="443"/>
    <x v="66"/>
  </r>
  <r>
    <s v="Maine"/>
    <s v="2010"/>
    <n v="69855"/>
    <n v="156391"/>
    <n v="171737"/>
    <n v="144233"/>
    <n v="182628"/>
    <n v="218991"/>
    <n v="180792"/>
    <n v="106281"/>
    <n v="69815"/>
    <n v="27321"/>
    <n v="1124627"/>
    <x v="172"/>
    <n v="120"/>
    <n v="57"/>
    <n v="61"/>
    <n v="73"/>
    <n v="63"/>
    <n v="66"/>
    <n v="55"/>
    <n v="41"/>
    <n v="69"/>
    <n v="120"/>
    <n v="495"/>
    <x v="66"/>
  </r>
  <r>
    <s v="Maine"/>
    <s v="2011"/>
    <n v="70427"/>
    <n v="156752"/>
    <n v="170248"/>
    <n v="146528"/>
    <n v="177301"/>
    <n v="217952"/>
    <n v="184717"/>
    <n v="109254"/>
    <n v="68953"/>
    <n v="26902"/>
    <n v="1123925"/>
    <x v="173"/>
    <n v="124"/>
    <n v="35"/>
    <n v="66"/>
    <n v="55"/>
    <n v="53"/>
    <n v="67"/>
    <n v="64"/>
    <n v="87"/>
    <n v="85"/>
    <n v="133"/>
    <n v="464"/>
    <x v="156"/>
  </r>
  <r>
    <s v="Maine"/>
    <s v="2012"/>
    <n v="67997"/>
    <n v="151754"/>
    <n v="166608"/>
    <n v="143638"/>
    <n v="169246"/>
    <n v="213957"/>
    <n v="189178"/>
    <n v="112263"/>
    <n v="69189"/>
    <n v="28274"/>
    <n v="1102378"/>
    <x v="174"/>
    <n v="129"/>
    <n v="73"/>
    <n v="74"/>
    <n v="65"/>
    <n v="44"/>
    <n v="52"/>
    <n v="60"/>
    <n v="49"/>
    <n v="78"/>
    <n v="83"/>
    <n v="497"/>
    <x v="64"/>
  </r>
  <r>
    <s v="Maine"/>
    <s v="2013"/>
    <n v="67205"/>
    <n v="151388"/>
    <n v="166279"/>
    <n v="146564"/>
    <n v="166513"/>
    <n v="214112"/>
    <n v="197093"/>
    <n v="120086"/>
    <n v="70660"/>
    <n v="29654"/>
    <n v="1109154"/>
    <x v="175"/>
    <n v="129"/>
    <n v="64"/>
    <n v="71"/>
    <n v="45"/>
    <n v="61"/>
    <n v="72"/>
    <n v="64"/>
    <n v="54"/>
    <n v="68"/>
    <n v="120"/>
    <n v="506"/>
    <x v="157"/>
  </r>
  <r>
    <s v="Maine"/>
    <s v="2014"/>
    <n v="65955"/>
    <n v="149859"/>
    <n v="164212"/>
    <n v="148913"/>
    <n v="162545"/>
    <n v="209736"/>
    <n v="200905"/>
    <n v="125860"/>
    <n v="70952"/>
    <n v="29861"/>
    <n v="1102125"/>
    <x v="176"/>
    <n v="127"/>
    <n v="66"/>
    <n v="48"/>
    <n v="63"/>
    <n v="72"/>
    <n v="53"/>
    <n v="67"/>
    <n v="49"/>
    <n v="72"/>
    <n v="87"/>
    <n v="496"/>
    <x v="11"/>
  </r>
  <r>
    <s v="Maine"/>
    <s v="2015"/>
    <n v="64944"/>
    <n v="145959"/>
    <n v="160381"/>
    <n v="147529"/>
    <n v="154234"/>
    <n v="198603"/>
    <n v="196170"/>
    <n v="127685"/>
    <n v="69234"/>
    <n v="29403"/>
    <n v="1067820"/>
    <x v="177"/>
    <n v="113"/>
    <n v="59"/>
    <n v="62"/>
    <n v="74"/>
    <n v="60"/>
    <n v="80"/>
    <n v="59"/>
    <n v="51"/>
    <n v="83"/>
    <n v="159"/>
    <n v="507"/>
    <x v="158"/>
  </r>
  <r>
    <s v="Maine"/>
    <s v="2016"/>
    <n v="61960"/>
    <n v="139002"/>
    <n v="154073"/>
    <n v="145287"/>
    <n v="147910"/>
    <n v="190402"/>
    <n v="194859"/>
    <n v="131579"/>
    <n v="67546"/>
    <n v="29571"/>
    <n v="1033493"/>
    <x v="178"/>
    <n v="126"/>
    <n v="58"/>
    <n v="65"/>
    <n v="72"/>
    <n v="58"/>
    <n v="74"/>
    <n v="64"/>
    <n v="54"/>
    <n v="67"/>
    <n v="99"/>
    <n v="517"/>
    <x v="159"/>
  </r>
  <r>
    <s v="Maine"/>
    <s v="2017"/>
    <n v="61065"/>
    <n v="136407"/>
    <n v="149839"/>
    <n v="145626"/>
    <n v="145023"/>
    <n v="181875"/>
    <n v="191896"/>
    <n v="134718"/>
    <n v="67276"/>
    <n v="29565"/>
    <n v="1011731"/>
    <x v="179"/>
    <n v="114"/>
    <n v="56"/>
    <n v="67"/>
    <n v="73"/>
    <n v="53"/>
    <n v="67"/>
    <n v="54"/>
    <n v="52"/>
    <n v="79"/>
    <n v="145"/>
    <n v="484"/>
    <x v="160"/>
  </r>
  <r>
    <s v="Maryland"/>
    <s v="2009"/>
    <n v="376457"/>
    <n v="744541"/>
    <n v="777086"/>
    <n v="737196"/>
    <n v="845035"/>
    <n v="866536"/>
    <n v="626578"/>
    <n v="353989"/>
    <n v="224763"/>
    <n v="84360"/>
    <n v="4973429"/>
    <x v="180"/>
    <n v="121"/>
    <n v="58"/>
    <n v="60"/>
    <n v="55"/>
    <n v="58"/>
    <n v="68"/>
    <n v="72"/>
    <n v="51"/>
    <n v="284"/>
    <n v="398"/>
    <n v="492"/>
    <x v="149"/>
  </r>
  <r>
    <s v="Maryland"/>
    <s v="2010"/>
    <n v="365797"/>
    <n v="748714"/>
    <n v="794226"/>
    <n v="742004"/>
    <n v="832312"/>
    <n v="880995"/>
    <n v="655730"/>
    <n v="362631"/>
    <n v="224597"/>
    <n v="89221"/>
    <n v="5019778"/>
    <x v="181"/>
    <n v="109"/>
    <n v="63"/>
    <n v="52"/>
    <n v="65"/>
    <n v="54"/>
    <n v="62"/>
    <n v="61"/>
    <n v="103"/>
    <n v="252"/>
    <n v="412"/>
    <n v="466"/>
    <x v="124"/>
  </r>
  <r>
    <s v="Maryland"/>
    <s v="2011"/>
    <n v="362844"/>
    <n v="740276"/>
    <n v="792701"/>
    <n v="746440"/>
    <n v="812011"/>
    <n v="884875"/>
    <n v="672408"/>
    <n v="373862"/>
    <n v="225391"/>
    <n v="92726"/>
    <n v="5011555"/>
    <x v="182"/>
    <n v="118"/>
    <n v="52"/>
    <n v="63"/>
    <n v="56"/>
    <n v="59"/>
    <n v="68"/>
    <n v="64"/>
    <n v="129"/>
    <n v="279"/>
    <n v="457"/>
    <n v="480"/>
    <x v="161"/>
  </r>
  <r>
    <s v="Maryland"/>
    <s v="2012"/>
    <n v="365907"/>
    <n v="743552"/>
    <n v="800618"/>
    <n v="765833"/>
    <n v="799053"/>
    <n v="894067"/>
    <n v="698045"/>
    <n v="392611"/>
    <n v="225660"/>
    <n v="98017"/>
    <n v="5067075"/>
    <x v="183"/>
    <n v="122"/>
    <n v="63"/>
    <n v="65"/>
    <n v="52"/>
    <n v="56"/>
    <n v="66"/>
    <n v="73"/>
    <n v="83"/>
    <n v="250"/>
    <n v="450"/>
    <n v="497"/>
    <x v="162"/>
  </r>
  <r>
    <s v="Maryland"/>
    <s v="2013"/>
    <n v="364819"/>
    <n v="741744"/>
    <n v="796375"/>
    <n v="780149"/>
    <n v="781574"/>
    <n v="891724"/>
    <n v="714194"/>
    <n v="408911"/>
    <n v="224541"/>
    <n v="100627"/>
    <n v="5070579"/>
    <x v="184"/>
    <n v="131"/>
    <n v="63"/>
    <n v="60"/>
    <n v="68"/>
    <n v="64"/>
    <n v="48"/>
    <n v="87"/>
    <n v="126"/>
    <n v="275"/>
    <n v="513"/>
    <n v="521"/>
    <x v="163"/>
  </r>
  <r>
    <s v="Maryland"/>
    <s v="2014"/>
    <n v="366248"/>
    <n v="749332"/>
    <n v="799133"/>
    <n v="800589"/>
    <n v="777712"/>
    <n v="891883"/>
    <n v="735679"/>
    <n v="431086"/>
    <n v="229179"/>
    <n v="103573"/>
    <n v="5120576"/>
    <x v="185"/>
    <n v="108"/>
    <n v="60"/>
    <n v="67"/>
    <n v="45"/>
    <n v="65"/>
    <n v="72"/>
    <n v="87"/>
    <n v="154"/>
    <n v="242"/>
    <n v="418"/>
    <n v="504"/>
    <x v="164"/>
  </r>
  <r>
    <s v="Maryland"/>
    <s v="2015"/>
    <n v="367818"/>
    <n v="750783"/>
    <n v="798649"/>
    <n v="812821"/>
    <n v="775004"/>
    <n v="889320"/>
    <n v="752887"/>
    <n v="450932"/>
    <n v="229862"/>
    <n v="105431"/>
    <n v="5147282"/>
    <x v="186"/>
    <n v="131"/>
    <n v="53"/>
    <n v="58"/>
    <n v="74"/>
    <n v="63"/>
    <n v="71"/>
    <n v="74"/>
    <n v="174"/>
    <n v="305"/>
    <n v="518"/>
    <n v="524"/>
    <x v="165"/>
  </r>
  <r>
    <s v="Maryland"/>
    <s v="2016"/>
    <n v="362932"/>
    <n v="738768"/>
    <n v="780194"/>
    <n v="811911"/>
    <n v="759871"/>
    <n v="865386"/>
    <n v="755914"/>
    <n v="467882"/>
    <n v="230970"/>
    <n v="105975"/>
    <n v="5074976"/>
    <x v="187"/>
    <n v="142"/>
    <n v="64"/>
    <n v="56"/>
    <n v="80"/>
    <n v="65"/>
    <n v="50"/>
    <n v="68"/>
    <n v="147"/>
    <n v="254"/>
    <n v="440"/>
    <n v="525"/>
    <x v="166"/>
  </r>
  <r>
    <s v="Maryland"/>
    <s v="2017"/>
    <n v="363031"/>
    <n v="741392"/>
    <n v="772879"/>
    <n v="818802"/>
    <n v="759833"/>
    <n v="857032"/>
    <n v="771764"/>
    <n v="489182"/>
    <n v="240311"/>
    <n v="106981"/>
    <n v="5084733"/>
    <x v="188"/>
    <n v="118"/>
    <n v="52"/>
    <n v="58"/>
    <n v="48"/>
    <n v="60"/>
    <n v="59"/>
    <n v="58"/>
    <n v="157"/>
    <n v="235"/>
    <n v="442"/>
    <n v="453"/>
    <x v="167"/>
  </r>
  <r>
    <s v="Massachusetts"/>
    <s v="2009"/>
    <n v="384502"/>
    <n v="800466"/>
    <n v="909982"/>
    <n v="839233"/>
    <n v="975464"/>
    <n v="998065"/>
    <n v="732769"/>
    <n v="426481"/>
    <n v="305551"/>
    <n v="136969"/>
    <n v="5640481"/>
    <x v="189"/>
    <n v="119"/>
    <n v="60"/>
    <n v="73"/>
    <n v="58"/>
    <n v="57"/>
    <n v="72"/>
    <n v="57"/>
    <n v="120"/>
    <n v="362"/>
    <n v="706"/>
    <n v="496"/>
    <x v="168"/>
  </r>
  <r>
    <s v="Massachusetts"/>
    <s v="2010"/>
    <n v="367199"/>
    <n v="796739"/>
    <n v="928069"/>
    <n v="827722"/>
    <n v="931404"/>
    <n v="990183"/>
    <n v="755563"/>
    <n v="430183"/>
    <n v="306680"/>
    <n v="137755"/>
    <n v="5596879"/>
    <x v="190"/>
    <n v="108"/>
    <n v="49"/>
    <n v="68"/>
    <n v="57"/>
    <n v="64"/>
    <n v="51"/>
    <n v="65"/>
    <n v="96"/>
    <n v="340"/>
    <n v="703"/>
    <n v="462"/>
    <x v="169"/>
  </r>
  <r>
    <s v="Massachusetts"/>
    <s v="2011"/>
    <n v="366558"/>
    <n v="792134"/>
    <n v="933866"/>
    <n v="836789"/>
    <n v="909781"/>
    <n v="998229"/>
    <n v="780761"/>
    <n v="445905"/>
    <n v="307184"/>
    <n v="141603"/>
    <n v="5618118"/>
    <x v="191"/>
    <n v="124"/>
    <n v="78"/>
    <n v="53"/>
    <n v="64"/>
    <n v="49"/>
    <n v="60"/>
    <n v="72"/>
    <n v="104"/>
    <n v="318"/>
    <n v="838"/>
    <n v="500"/>
    <x v="170"/>
  </r>
  <r>
    <s v="Massachusetts"/>
    <s v="2012"/>
    <n v="366924"/>
    <n v="788153"/>
    <n v="935329"/>
    <n v="851799"/>
    <n v="887334"/>
    <n v="1003881"/>
    <n v="804379"/>
    <n v="463306"/>
    <n v="301728"/>
    <n v="144423"/>
    <n v="5637799"/>
    <x v="192"/>
    <n v="124"/>
    <n v="51"/>
    <n v="70"/>
    <n v="45"/>
    <n v="80"/>
    <n v="68"/>
    <n v="60"/>
    <n v="125"/>
    <n v="329"/>
    <n v="762"/>
    <n v="498"/>
    <x v="171"/>
  </r>
  <r>
    <s v="Massachusetts"/>
    <s v="2013"/>
    <n v="365745"/>
    <n v="786522"/>
    <n v="942760"/>
    <n v="873585"/>
    <n v="870888"/>
    <n v="1005793"/>
    <n v="829642"/>
    <n v="486303"/>
    <n v="300783"/>
    <n v="148438"/>
    <n v="5674935"/>
    <x v="193"/>
    <n v="127"/>
    <n v="69"/>
    <n v="71"/>
    <n v="73"/>
    <n v="61"/>
    <n v="67"/>
    <n v="90"/>
    <n v="159"/>
    <n v="363"/>
    <n v="883"/>
    <n v="558"/>
    <x v="172"/>
  </r>
  <r>
    <s v="Massachusetts"/>
    <s v="2014"/>
    <n v="365072"/>
    <n v="783711"/>
    <n v="947483"/>
    <n v="892263"/>
    <n v="856746"/>
    <n v="1001891"/>
    <n v="850763"/>
    <n v="509933"/>
    <n v="299603"/>
    <n v="151004"/>
    <n v="5697929"/>
    <x v="194"/>
    <n v="136"/>
    <n v="60"/>
    <n v="56"/>
    <n v="69"/>
    <n v="75"/>
    <n v="59"/>
    <n v="108"/>
    <n v="155"/>
    <n v="310"/>
    <n v="720"/>
    <n v="563"/>
    <x v="173"/>
  </r>
  <r>
    <s v="Massachusetts"/>
    <s v="2015"/>
    <n v="363715"/>
    <n v="776949"/>
    <n v="948499"/>
    <n v="908255"/>
    <n v="847155"/>
    <n v="994200"/>
    <n v="865075"/>
    <n v="532942"/>
    <n v="293687"/>
    <n v="153640"/>
    <n v="5703848"/>
    <x v="195"/>
    <n v="110"/>
    <n v="63"/>
    <n v="68"/>
    <n v="54"/>
    <n v="70"/>
    <n v="71"/>
    <n v="72"/>
    <n v="176"/>
    <n v="337"/>
    <n v="868"/>
    <n v="508"/>
    <x v="174"/>
  </r>
  <r>
    <s v="Massachusetts"/>
    <s v="2016"/>
    <n v="363626"/>
    <n v="776584"/>
    <n v="953978"/>
    <n v="926169"/>
    <n v="838653"/>
    <n v="984369"/>
    <n v="883742"/>
    <n v="560636"/>
    <n v="300956"/>
    <n v="155002"/>
    <n v="5727121"/>
    <x v="196"/>
    <n v="117"/>
    <n v="62"/>
    <n v="68"/>
    <n v="65"/>
    <n v="54"/>
    <n v="54"/>
    <n v="75"/>
    <n v="165"/>
    <n v="292"/>
    <n v="654"/>
    <n v="495"/>
    <x v="175"/>
  </r>
  <r>
    <s v="Massachusetts"/>
    <s v="2017"/>
    <n v="362100"/>
    <n v="768074"/>
    <n v="948061"/>
    <n v="945243"/>
    <n v="832945"/>
    <n v="970659"/>
    <n v="898870"/>
    <n v="587061"/>
    <n v="304237"/>
    <n v="154794"/>
    <n v="5725952"/>
    <x v="197"/>
    <n v="123"/>
    <n v="47"/>
    <n v="51"/>
    <n v="65"/>
    <n v="70"/>
    <n v="65"/>
    <n v="77"/>
    <n v="165"/>
    <n v="342"/>
    <n v="791"/>
    <n v="498"/>
    <x v="176"/>
  </r>
  <r>
    <s v="Michigan"/>
    <s v="2009"/>
    <n v="630772"/>
    <n v="1351255"/>
    <n v="1434879"/>
    <n v="1225869"/>
    <n v="1415149"/>
    <n v="1528151"/>
    <n v="1135825"/>
    <n v="664946"/>
    <n v="444404"/>
    <n v="173980"/>
    <n v="8721900"/>
    <x v="198"/>
    <n v="135"/>
    <n v="75"/>
    <n v="75"/>
    <n v="50"/>
    <n v="61"/>
    <n v="73"/>
    <n v="137"/>
    <n v="191"/>
    <n v="417"/>
    <n v="685"/>
    <n v="606"/>
    <x v="177"/>
  </r>
  <r>
    <s v="Michigan"/>
    <s v="2010"/>
    <n v="614519"/>
    <n v="1350715"/>
    <n v="1423352"/>
    <n v="1186566"/>
    <n v="1354688"/>
    <n v="1516348"/>
    <n v="1179080"/>
    <n v="683331"/>
    <n v="451862"/>
    <n v="178704"/>
    <n v="8625268"/>
    <x v="199"/>
    <n v="136"/>
    <n v="53"/>
    <n v="64"/>
    <n v="59"/>
    <n v="76"/>
    <n v="74"/>
    <n v="99"/>
    <n v="194"/>
    <n v="433"/>
    <n v="643"/>
    <n v="561"/>
    <x v="178"/>
  </r>
  <r>
    <s v="Michigan"/>
    <s v="2011"/>
    <n v="603142"/>
    <n v="1324816"/>
    <n v="1412490"/>
    <n v="1173463"/>
    <n v="1309499"/>
    <n v="1501502"/>
    <n v="1210779"/>
    <n v="697410"/>
    <n v="446763"/>
    <n v="183028"/>
    <n v="8535691"/>
    <x v="200"/>
    <n v="117"/>
    <n v="69"/>
    <n v="66"/>
    <n v="59"/>
    <n v="64"/>
    <n v="75"/>
    <n v="135"/>
    <n v="218"/>
    <n v="439"/>
    <n v="805"/>
    <n v="585"/>
    <x v="179"/>
  </r>
  <r>
    <s v="Michigan"/>
    <s v="2012"/>
    <n v="588605"/>
    <n v="1297093"/>
    <n v="1400887"/>
    <n v="1163113"/>
    <n v="1266911"/>
    <n v="1477865"/>
    <n v="1236865"/>
    <n v="719108"/>
    <n v="441103"/>
    <n v="188164"/>
    <n v="8431339"/>
    <x v="201"/>
    <n v="111"/>
    <n v="77"/>
    <n v="58"/>
    <n v="76"/>
    <n v="44"/>
    <n v="69"/>
    <n v="111"/>
    <n v="180"/>
    <n v="435"/>
    <n v="717"/>
    <n v="546"/>
    <x v="180"/>
  </r>
  <r>
    <s v="Michigan"/>
    <s v="2013"/>
    <n v="577017"/>
    <n v="1277590"/>
    <n v="1395121"/>
    <n v="1155473"/>
    <n v="1231662"/>
    <n v="1449712"/>
    <n v="1261957"/>
    <n v="740713"/>
    <n v="431892"/>
    <n v="189851"/>
    <n v="8348532"/>
    <x v="202"/>
    <n v="146"/>
    <n v="46"/>
    <n v="49"/>
    <n v="55"/>
    <n v="59"/>
    <n v="57"/>
    <n v="170"/>
    <n v="267"/>
    <n v="472"/>
    <n v="847"/>
    <n v="582"/>
    <x v="181"/>
  </r>
  <r>
    <s v="Michigan"/>
    <s v="2014"/>
    <n v="574305"/>
    <n v="1265892"/>
    <n v="1393118"/>
    <n v="1166582"/>
    <n v="1212813"/>
    <n v="1431971"/>
    <n v="1297656"/>
    <n v="777325"/>
    <n v="437202"/>
    <n v="196497"/>
    <n v="8342337"/>
    <x v="203"/>
    <n v="128"/>
    <n v="58"/>
    <n v="58"/>
    <n v="37"/>
    <n v="66"/>
    <n v="103"/>
    <n v="146"/>
    <n v="267"/>
    <n v="457"/>
    <n v="829"/>
    <n v="596"/>
    <x v="182"/>
  </r>
  <r>
    <s v="Michigan"/>
    <s v="2015"/>
    <n v="562748"/>
    <n v="1236413"/>
    <n v="1384200"/>
    <n v="1164751"/>
    <n v="1179905"/>
    <n v="1386699"/>
    <n v="1301384"/>
    <n v="796333"/>
    <n v="432720"/>
    <n v="195685"/>
    <n v="8216100"/>
    <x v="204"/>
    <n v="113"/>
    <n v="71"/>
    <n v="48"/>
    <n v="53"/>
    <n v="63"/>
    <n v="89"/>
    <n v="152"/>
    <n v="269"/>
    <n v="438"/>
    <n v="900"/>
    <n v="589"/>
    <x v="183"/>
  </r>
  <r>
    <s v="Michigan"/>
    <s v="2016"/>
    <n v="560201"/>
    <n v="1219035"/>
    <n v="1380529"/>
    <n v="1182764"/>
    <n v="1161972"/>
    <n v="1355401"/>
    <n v="1309923"/>
    <n v="827900"/>
    <n v="429916"/>
    <n v="197505"/>
    <n v="8169825"/>
    <x v="205"/>
    <n v="105"/>
    <n v="64"/>
    <n v="56"/>
    <n v="48"/>
    <n v="67"/>
    <n v="77"/>
    <n v="144"/>
    <n v="272"/>
    <n v="442"/>
    <n v="640"/>
    <n v="561"/>
    <x v="184"/>
  </r>
  <r>
    <s v="Michigan"/>
    <s v="2017"/>
    <n v="554329"/>
    <n v="1194042"/>
    <n v="1349275"/>
    <n v="1181729"/>
    <n v="1138345"/>
    <n v="1318073"/>
    <n v="1317147"/>
    <n v="864182"/>
    <n v="436456"/>
    <n v="197450"/>
    <n v="8052940"/>
    <x v="206"/>
    <n v="126"/>
    <n v="69"/>
    <n v="47"/>
    <n v="63"/>
    <n v="50"/>
    <n v="74"/>
    <n v="181"/>
    <n v="270"/>
    <n v="441"/>
    <n v="784"/>
    <n v="610"/>
    <x v="185"/>
  </r>
  <r>
    <s v="Minnesota"/>
    <s v="2009"/>
    <n v="354887"/>
    <n v="681412"/>
    <n v="743303"/>
    <n v="673769"/>
    <n v="731356"/>
    <n v="791900"/>
    <n v="554683"/>
    <n v="321393"/>
    <n v="219699"/>
    <n v="98821"/>
    <n v="4531310"/>
    <x v="207"/>
    <n v="132"/>
    <n v="67"/>
    <n v="68"/>
    <n v="53"/>
    <n v="58"/>
    <n v="54"/>
    <n v="56"/>
    <n v="67"/>
    <n v="118"/>
    <n v="348"/>
    <n v="488"/>
    <x v="186"/>
  </r>
  <r>
    <s v="Minnesota"/>
    <s v="2010"/>
    <n v="352386"/>
    <n v="701452"/>
    <n v="733064"/>
    <n v="692628"/>
    <n v="713831"/>
    <n v="798562"/>
    <n v="583531"/>
    <n v="331417"/>
    <n v="223262"/>
    <n v="98521"/>
    <n v="4575454"/>
    <x v="208"/>
    <n v="135"/>
    <n v="70"/>
    <n v="65"/>
    <n v="58"/>
    <n v="70"/>
    <n v="68"/>
    <n v="64"/>
    <n v="64"/>
    <n v="113"/>
    <n v="355"/>
    <n v="530"/>
    <x v="131"/>
  </r>
  <r>
    <s v="Minnesota"/>
    <s v="2011"/>
    <n v="339165"/>
    <n v="677008"/>
    <n v="702285"/>
    <n v="679762"/>
    <n v="673648"/>
    <n v="770230"/>
    <n v="580273"/>
    <n v="323910"/>
    <n v="209969"/>
    <n v="95140"/>
    <n v="4422371"/>
    <x v="209"/>
    <n v="123"/>
    <n v="53"/>
    <n v="56"/>
    <n v="59"/>
    <n v="54"/>
    <n v="49"/>
    <n v="50"/>
    <n v="57"/>
    <n v="119"/>
    <n v="394"/>
    <n v="444"/>
    <x v="55"/>
  </r>
  <r>
    <s v="Minnesota"/>
    <s v="2012"/>
    <n v="335677"/>
    <n v="672427"/>
    <n v="695542"/>
    <n v="687380"/>
    <n v="654892"/>
    <n v="758360"/>
    <n v="593460"/>
    <n v="332029"/>
    <n v="206006"/>
    <n v="94984"/>
    <n v="4397738"/>
    <x v="210"/>
    <n v="115"/>
    <n v="52"/>
    <n v="52"/>
    <n v="65"/>
    <n v="60"/>
    <n v="49"/>
    <n v="66"/>
    <n v="70"/>
    <n v="142"/>
    <n v="366"/>
    <n v="459"/>
    <x v="59"/>
  </r>
  <r>
    <s v="Minnesota"/>
    <s v="2013"/>
    <n v="336963"/>
    <n v="680425"/>
    <n v="698919"/>
    <n v="699738"/>
    <n v="649780"/>
    <n v="761379"/>
    <n v="641258"/>
    <n v="382084"/>
    <n v="234819"/>
    <n v="107270"/>
    <n v="4468462"/>
    <x v="211"/>
    <n v="126"/>
    <n v="67"/>
    <n v="71"/>
    <n v="49"/>
    <n v="67"/>
    <n v="66"/>
    <n v="44"/>
    <n v="92"/>
    <n v="153"/>
    <n v="420"/>
    <n v="490"/>
    <x v="187"/>
  </r>
  <r>
    <s v="Minnesota"/>
    <s v="2014"/>
    <n v="338872"/>
    <n v="688225"/>
    <n v="693603"/>
    <n v="716059"/>
    <n v="649974"/>
    <n v="751669"/>
    <n v="642688"/>
    <n v="372089"/>
    <n v="213689"/>
    <n v="100288"/>
    <n v="4481090"/>
    <x v="212"/>
    <n v="125"/>
    <n v="61"/>
    <n v="56"/>
    <n v="82"/>
    <n v="69"/>
    <n v="58"/>
    <n v="71"/>
    <n v="70"/>
    <n v="126"/>
    <n v="337"/>
    <n v="522"/>
    <x v="186"/>
  </r>
  <r>
    <s v="Minnesota"/>
    <s v="2015"/>
    <n v="332899"/>
    <n v="680415"/>
    <n v="682238"/>
    <n v="713604"/>
    <n v="642343"/>
    <n v="736798"/>
    <n v="658233"/>
    <n v="385698"/>
    <n v="215767"/>
    <n v="102887"/>
    <n v="4446530"/>
    <x v="213"/>
    <n v="146"/>
    <n v="67"/>
    <n v="61"/>
    <n v="57"/>
    <n v="55"/>
    <n v="60"/>
    <n v="52"/>
    <n v="73"/>
    <n v="143"/>
    <n v="415"/>
    <n v="498"/>
    <x v="188"/>
  </r>
  <r>
    <s v="Minnesota"/>
    <s v="2016"/>
    <n v="333260"/>
    <n v="686278"/>
    <n v="683389"/>
    <n v="715954"/>
    <n v="643766"/>
    <n v="724190"/>
    <n v="674341"/>
    <n v="408009"/>
    <n v="218540"/>
    <n v="107133"/>
    <n v="4461178"/>
    <x v="214"/>
    <n v="114"/>
    <n v="70"/>
    <n v="57"/>
    <n v="65"/>
    <n v="67"/>
    <n v="73"/>
    <n v="55"/>
    <n v="65"/>
    <n v="97"/>
    <n v="275"/>
    <n v="501"/>
    <x v="189"/>
  </r>
  <r>
    <s v="Minnesota"/>
    <s v="2017"/>
    <n v="316049"/>
    <n v="650976"/>
    <n v="639854"/>
    <n v="684324"/>
    <n v="616148"/>
    <n v="671407"/>
    <n v="646451"/>
    <n v="398504"/>
    <n v="205756"/>
    <n v="98505"/>
    <n v="4225209"/>
    <x v="215"/>
    <n v="97"/>
    <n v="57"/>
    <n v="67"/>
    <n v="52"/>
    <n v="58"/>
    <n v="66"/>
    <n v="46"/>
    <n v="83"/>
    <n v="123"/>
    <n v="377"/>
    <n v="443"/>
    <x v="190"/>
  </r>
  <r>
    <s v="Mississippi"/>
    <s v="2009"/>
    <n v="215336"/>
    <n v="416773"/>
    <n v="447294"/>
    <n v="381299"/>
    <n v="383757"/>
    <n v="403642"/>
    <n v="310224"/>
    <n v="194324"/>
    <n v="124229"/>
    <n v="46622"/>
    <n v="2558325"/>
    <x v="216"/>
    <n v="131"/>
    <n v="73"/>
    <n v="63"/>
    <n v="64"/>
    <n v="55"/>
    <n v="54"/>
    <n v="65"/>
    <n v="84"/>
    <n v="167"/>
    <n v="219"/>
    <n v="505"/>
    <x v="191"/>
  </r>
  <r>
    <s v="Mississippi"/>
    <s v="2010"/>
    <n v="199944"/>
    <n v="398255"/>
    <n v="424344"/>
    <n v="364377"/>
    <n v="369636"/>
    <n v="397133"/>
    <n v="315736"/>
    <n v="195666"/>
    <n v="113743"/>
    <n v="41391"/>
    <n v="2469425"/>
    <x v="217"/>
    <n v="107"/>
    <n v="69"/>
    <n v="69"/>
    <n v="60"/>
    <n v="79"/>
    <n v="62"/>
    <n v="62"/>
    <n v="81"/>
    <n v="143"/>
    <n v="224"/>
    <n v="508"/>
    <x v="192"/>
  </r>
  <r>
    <s v="Mississippi"/>
    <s v="2011"/>
    <n v="194834"/>
    <n v="388393"/>
    <n v="401463"/>
    <n v="356341"/>
    <n v="358451"/>
    <n v="388302"/>
    <n v="317160"/>
    <n v="195277"/>
    <n v="111478"/>
    <n v="40232"/>
    <n v="2404944"/>
    <x v="218"/>
    <n v="121"/>
    <n v="53"/>
    <n v="56"/>
    <n v="44"/>
    <n v="61"/>
    <n v="54"/>
    <n v="49"/>
    <n v="87"/>
    <n v="201"/>
    <n v="217"/>
    <n v="438"/>
    <x v="193"/>
  </r>
  <r>
    <s v="Mississippi"/>
    <s v="2012"/>
    <n v="195379"/>
    <n v="390068"/>
    <n v="412473"/>
    <n v="360478"/>
    <n v="353761"/>
    <n v="388067"/>
    <n v="328894"/>
    <n v="203700"/>
    <n v="113249"/>
    <n v="42047"/>
    <n v="2429120"/>
    <x v="219"/>
    <n v="135"/>
    <n v="37"/>
    <n v="47"/>
    <n v="57"/>
    <n v="36"/>
    <n v="60"/>
    <n v="73"/>
    <n v="77"/>
    <n v="126"/>
    <n v="237"/>
    <n v="445"/>
    <x v="194"/>
  </r>
  <r>
    <s v="Mississippi"/>
    <s v="2013"/>
    <n v="194963"/>
    <n v="393403"/>
    <n v="413409"/>
    <n v="366266"/>
    <n v="351707"/>
    <n v="384107"/>
    <n v="335588"/>
    <n v="209366"/>
    <n v="115263"/>
    <n v="43572"/>
    <n v="2439443"/>
    <x v="220"/>
    <n v="123"/>
    <n v="69"/>
    <n v="63"/>
    <n v="72"/>
    <n v="45"/>
    <n v="54"/>
    <n v="93"/>
    <n v="117"/>
    <n v="201"/>
    <n v="282"/>
    <n v="519"/>
    <x v="195"/>
  </r>
  <r>
    <s v="Mississippi"/>
    <s v="2014"/>
    <n v="179678"/>
    <n v="372765"/>
    <n v="383851"/>
    <n v="348531"/>
    <n v="335230"/>
    <n v="365433"/>
    <n v="329995"/>
    <n v="209978"/>
    <n v="115419"/>
    <n v="43630"/>
    <n v="2315483"/>
    <x v="221"/>
    <n v="122"/>
    <n v="57"/>
    <n v="54"/>
    <n v="77"/>
    <n v="75"/>
    <n v="61"/>
    <n v="101"/>
    <n v="117"/>
    <n v="197"/>
    <n v="238"/>
    <n v="547"/>
    <x v="196"/>
  </r>
  <r>
    <s v="Mississippi"/>
    <s v="2015"/>
    <n v="181972"/>
    <n v="381635"/>
    <n v="399251"/>
    <n v="360514"/>
    <n v="342802"/>
    <n v="364861"/>
    <n v="338431"/>
    <n v="219899"/>
    <n v="115155"/>
    <n v="43536"/>
    <n v="2369466"/>
    <x v="222"/>
    <n v="123"/>
    <n v="69"/>
    <n v="59"/>
    <n v="55"/>
    <n v="54"/>
    <n v="65"/>
    <n v="69"/>
    <n v="140"/>
    <n v="210"/>
    <n v="290"/>
    <n v="494"/>
    <x v="197"/>
  </r>
  <r>
    <s v="Mississippi"/>
    <s v="2016"/>
    <n v="175450"/>
    <n v="378385"/>
    <n v="396191"/>
    <n v="358118"/>
    <n v="339542"/>
    <n v="357727"/>
    <n v="342100"/>
    <n v="226884"/>
    <n v="115820"/>
    <n v="44507"/>
    <n v="2347513"/>
    <x v="223"/>
    <n v="127"/>
    <n v="58"/>
    <n v="63"/>
    <n v="62"/>
    <n v="59"/>
    <n v="51"/>
    <n v="105"/>
    <n v="144"/>
    <n v="206"/>
    <n v="263"/>
    <n v="525"/>
    <x v="198"/>
  </r>
  <r>
    <s v="Mississippi"/>
    <s v="2017"/>
    <n v="149621"/>
    <n v="323328"/>
    <n v="337176"/>
    <n v="307945"/>
    <n v="293831"/>
    <n v="307324"/>
    <n v="300392"/>
    <n v="204233"/>
    <n v="104380"/>
    <n v="38602"/>
    <n v="2019617"/>
    <x v="224"/>
    <n v="99"/>
    <n v="58"/>
    <n v="67"/>
    <n v="67"/>
    <n v="59"/>
    <n v="76"/>
    <n v="96"/>
    <n v="166"/>
    <n v="212"/>
    <n v="219"/>
    <n v="522"/>
    <x v="199"/>
  </r>
  <r>
    <s v="Missouri"/>
    <s v="2009"/>
    <n v="387831"/>
    <n v="765927"/>
    <n v="823916"/>
    <n v="743736"/>
    <n v="785583"/>
    <n v="855731"/>
    <n v="643491"/>
    <n v="399548"/>
    <n v="269274"/>
    <n v="108364"/>
    <n v="5006215"/>
    <x v="225"/>
    <n v="116"/>
    <n v="59"/>
    <n v="54"/>
    <n v="65"/>
    <n v="64"/>
    <n v="50"/>
    <n v="90"/>
    <n v="154"/>
    <n v="346"/>
    <n v="620"/>
    <n v="498"/>
    <x v="200"/>
  </r>
  <r>
    <s v="Missouri"/>
    <s v="2010"/>
    <n v="375262"/>
    <n v="763222"/>
    <n v="811642"/>
    <n v="730364"/>
    <n v="756346"/>
    <n v="852095"/>
    <n v="659324"/>
    <n v="413994"/>
    <n v="264758"/>
    <n v="107839"/>
    <n v="4948255"/>
    <x v="226"/>
    <n v="139"/>
    <n v="60"/>
    <n v="60"/>
    <n v="56"/>
    <n v="52"/>
    <n v="61"/>
    <n v="68"/>
    <n v="134"/>
    <n v="312"/>
    <n v="568"/>
    <n v="496"/>
    <x v="201"/>
  </r>
  <r>
    <s v="Missouri"/>
    <s v="2011"/>
    <n v="374260"/>
    <n v="758145"/>
    <n v="814623"/>
    <n v="746206"/>
    <n v="739678"/>
    <n v="850224"/>
    <n v="679047"/>
    <n v="418197"/>
    <n v="261052"/>
    <n v="107995"/>
    <n v="4962183"/>
    <x v="227"/>
    <n v="94"/>
    <n v="54"/>
    <n v="58"/>
    <n v="73"/>
    <n v="74"/>
    <n v="55"/>
    <n v="92"/>
    <n v="140"/>
    <n v="310"/>
    <n v="562"/>
    <n v="500"/>
    <x v="202"/>
  </r>
  <r>
    <s v="Missouri"/>
    <s v="2012"/>
    <n v="373551"/>
    <n v="760023"/>
    <n v="808174"/>
    <n v="753716"/>
    <n v="727502"/>
    <n v="845374"/>
    <n v="698496"/>
    <n v="434251"/>
    <n v="260200"/>
    <n v="110461"/>
    <n v="4966836"/>
    <x v="228"/>
    <n v="127"/>
    <n v="62"/>
    <n v="55"/>
    <n v="66"/>
    <n v="66"/>
    <n v="57"/>
    <n v="98"/>
    <n v="138"/>
    <n v="317"/>
    <n v="573"/>
    <n v="531"/>
    <x v="203"/>
  </r>
  <r>
    <s v="Missouri"/>
    <s v="2013"/>
    <n v="353793"/>
    <n v="728921"/>
    <n v="775376"/>
    <n v="735675"/>
    <n v="690175"/>
    <n v="806046"/>
    <n v="686510"/>
    <n v="425057"/>
    <n v="250302"/>
    <n v="107827"/>
    <n v="4776496"/>
    <x v="229"/>
    <n v="125"/>
    <n v="74"/>
    <n v="65"/>
    <n v="58"/>
    <n v="68"/>
    <n v="59"/>
    <n v="79"/>
    <n v="171"/>
    <n v="318"/>
    <n v="647"/>
    <n v="528"/>
    <x v="204"/>
  </r>
  <r>
    <s v="Missouri"/>
    <s v="2014"/>
    <n v="364258"/>
    <n v="751843"/>
    <n v="798854"/>
    <n v="764143"/>
    <n v="707776"/>
    <n v="819488"/>
    <n v="731429"/>
    <n v="459822"/>
    <n v="262068"/>
    <n v="112865"/>
    <n v="4937791"/>
    <x v="230"/>
    <n v="129"/>
    <n v="58"/>
    <n v="68"/>
    <n v="63"/>
    <n v="51"/>
    <n v="69"/>
    <n v="100"/>
    <n v="158"/>
    <n v="355"/>
    <n v="586"/>
    <n v="538"/>
    <x v="205"/>
  </r>
  <r>
    <s v="Missouri"/>
    <s v="2015"/>
    <n v="350018"/>
    <n v="723149"/>
    <n v="771630"/>
    <n v="749226"/>
    <n v="683657"/>
    <n v="774396"/>
    <n v="715376"/>
    <n v="454145"/>
    <n v="253259"/>
    <n v="109650"/>
    <n v="4767452"/>
    <x v="231"/>
    <n v="120"/>
    <n v="57"/>
    <n v="45"/>
    <n v="50"/>
    <n v="67"/>
    <n v="63"/>
    <n v="75"/>
    <n v="163"/>
    <n v="327"/>
    <n v="663"/>
    <n v="477"/>
    <x v="206"/>
  </r>
  <r>
    <s v="Missouri"/>
    <s v="2016"/>
    <n v="355934"/>
    <n v="744754"/>
    <n v="787873"/>
    <n v="767958"/>
    <n v="702269"/>
    <n v="784606"/>
    <n v="756556"/>
    <n v="496789"/>
    <n v="266537"/>
    <n v="113796"/>
    <n v="4899950"/>
    <x v="232"/>
    <n v="130"/>
    <n v="59"/>
    <n v="49"/>
    <n v="67"/>
    <n v="77"/>
    <n v="70"/>
    <n v="104"/>
    <n v="172"/>
    <n v="292"/>
    <n v="492"/>
    <n v="556"/>
    <x v="207"/>
  </r>
  <r>
    <s v="Missouri"/>
    <s v="2017"/>
    <n v="344037"/>
    <n v="712752"/>
    <n v="765866"/>
    <n v="751285"/>
    <n v="675450"/>
    <n v="736575"/>
    <n v="729676"/>
    <n v="486467"/>
    <n v="256393"/>
    <n v="110075"/>
    <n v="4715641"/>
    <x v="233"/>
    <n v="107"/>
    <n v="54"/>
    <n v="65"/>
    <n v="54"/>
    <n v="73"/>
    <n v="57"/>
    <n v="61"/>
    <n v="175"/>
    <n v="365"/>
    <n v="566"/>
    <n v="471"/>
    <x v="208"/>
  </r>
  <r>
    <s v="Montana"/>
    <s v="2009"/>
    <n v="58475"/>
    <n v="116671"/>
    <n v="142898"/>
    <n v="110961"/>
    <n v="114923"/>
    <n v="146305"/>
    <n v="116529"/>
    <n v="67967"/>
    <n v="45931"/>
    <n v="17785"/>
    <n v="806762"/>
    <x v="234"/>
    <n v="136"/>
    <n v="50"/>
    <n v="52"/>
    <n v="68"/>
    <n v="61"/>
    <n v="50"/>
    <n v="60"/>
    <n v="55"/>
    <n v="56"/>
    <n v="72"/>
    <n v="477"/>
    <x v="209"/>
  </r>
  <r>
    <s v="Montana"/>
    <s v="2010"/>
    <n v="57624"/>
    <n v="117518"/>
    <n v="133209"/>
    <n v="111923"/>
    <n v="113009"/>
    <n v="146683"/>
    <n v="124053"/>
    <n v="71842"/>
    <n v="45056"/>
    <n v="17197"/>
    <n v="804019"/>
    <x v="235"/>
    <n v="106"/>
    <n v="65"/>
    <n v="74"/>
    <n v="49"/>
    <n v="56"/>
    <n v="54"/>
    <n v="62"/>
    <n v="38"/>
    <n v="54"/>
    <n v="81"/>
    <n v="466"/>
    <x v="210"/>
  </r>
  <r>
    <s v="Montana"/>
    <s v="2011"/>
    <n v="56385"/>
    <n v="113360"/>
    <n v="127752"/>
    <n v="113866"/>
    <n v="108260"/>
    <n v="140226"/>
    <n v="125865"/>
    <n v="73039"/>
    <n v="44200"/>
    <n v="18023"/>
    <n v="785714"/>
    <x v="236"/>
    <n v="107"/>
    <n v="59"/>
    <n v="65"/>
    <n v="60"/>
    <n v="48"/>
    <n v="40"/>
    <n v="65"/>
    <n v="67"/>
    <n v="38"/>
    <n v="86"/>
    <n v="444"/>
    <x v="211"/>
  </r>
  <r>
    <s v="Montana"/>
    <s v="2012"/>
    <n v="55365"/>
    <n v="112703"/>
    <n v="125396"/>
    <n v="113703"/>
    <n v="106344"/>
    <n v="136555"/>
    <n v="129244"/>
    <n v="75368"/>
    <n v="43366"/>
    <n v="18372"/>
    <n v="779310"/>
    <x v="237"/>
    <n v="113"/>
    <n v="59"/>
    <n v="62"/>
    <n v="51"/>
    <n v="60"/>
    <n v="66"/>
    <n v="57"/>
    <n v="67"/>
    <n v="67"/>
    <n v="83"/>
    <n v="468"/>
    <x v="212"/>
  </r>
  <r>
    <s v="Montana"/>
    <s v="2013"/>
    <n v="54265"/>
    <n v="110014"/>
    <n v="122873"/>
    <n v="112767"/>
    <n v="101842"/>
    <n v="128439"/>
    <n v="127202"/>
    <n v="75309"/>
    <n v="42104"/>
    <n v="18146"/>
    <n v="757402"/>
    <x v="238"/>
    <n v="111"/>
    <n v="50"/>
    <n v="55"/>
    <n v="57"/>
    <n v="84"/>
    <n v="53"/>
    <n v="53"/>
    <n v="58"/>
    <n v="67"/>
    <n v="91"/>
    <n v="463"/>
    <x v="213"/>
  </r>
  <r>
    <s v="Montana"/>
    <s v="2014"/>
    <n v="54288"/>
    <n v="109927"/>
    <n v="122162"/>
    <n v="113832"/>
    <n v="101112"/>
    <n v="122111"/>
    <n v="126560"/>
    <n v="76946"/>
    <n v="41459"/>
    <n v="17787"/>
    <n v="749992"/>
    <x v="239"/>
    <n v="131"/>
    <n v="57"/>
    <n v="63"/>
    <n v="54"/>
    <n v="69"/>
    <n v="67"/>
    <n v="54"/>
    <n v="60"/>
    <n v="54"/>
    <n v="88"/>
    <n v="495"/>
    <x v="214"/>
  </r>
  <r>
    <s v="Montana"/>
    <s v="2015"/>
    <n v="56235"/>
    <n v="117166"/>
    <n v="129695"/>
    <n v="120851"/>
    <n v="107961"/>
    <n v="126745"/>
    <n v="138665"/>
    <n v="88344"/>
    <n v="45605"/>
    <n v="19513"/>
    <n v="797318"/>
    <x v="240"/>
    <n v="118"/>
    <n v="57"/>
    <n v="57"/>
    <n v="59"/>
    <n v="51"/>
    <n v="50"/>
    <n v="68"/>
    <n v="64"/>
    <n v="52"/>
    <n v="106"/>
    <n v="460"/>
    <x v="215"/>
  </r>
  <r>
    <s v="Montana"/>
    <s v="2016"/>
    <n v="56922"/>
    <n v="117626"/>
    <n v="127547"/>
    <n v="121205"/>
    <n v="108521"/>
    <n v="121894"/>
    <n v="136597"/>
    <n v="90459"/>
    <n v="46101"/>
    <n v="19357"/>
    <n v="790312"/>
    <x v="241"/>
    <n v="138"/>
    <n v="53"/>
    <n v="60"/>
    <n v="62"/>
    <n v="50"/>
    <n v="62"/>
    <n v="68"/>
    <n v="64"/>
    <n v="65"/>
    <n v="72"/>
    <n v="493"/>
    <x v="14"/>
  </r>
  <r>
    <s v="Montana"/>
    <s v="2017"/>
    <n v="47734"/>
    <n v="98768"/>
    <n v="110443"/>
    <n v="105652"/>
    <n v="94620"/>
    <n v="100337"/>
    <n v="113613"/>
    <n v="78825"/>
    <n v="39276"/>
    <n v="16444"/>
    <n v="671167"/>
    <x v="242"/>
    <n v="116"/>
    <n v="52"/>
    <n v="42"/>
    <n v="65"/>
    <n v="45"/>
    <n v="58"/>
    <n v="65"/>
    <n v="51"/>
    <n v="56"/>
    <n v="92"/>
    <n v="443"/>
    <x v="216"/>
  </r>
  <r>
    <s v="Nebraska"/>
    <s v="2009"/>
    <n v="128143"/>
    <n v="233806"/>
    <n v="267003"/>
    <n v="220179"/>
    <n v="224398"/>
    <n v="248824"/>
    <n v="183395"/>
    <n v="112201"/>
    <n v="83105"/>
    <n v="36136"/>
    <n v="1505748"/>
    <x v="243"/>
    <n v="93"/>
    <n v="55"/>
    <n v="68"/>
    <n v="66"/>
    <n v="67"/>
    <n v="64"/>
    <n v="57"/>
    <n v="56"/>
    <n v="65"/>
    <n v="132"/>
    <n v="470"/>
    <x v="217"/>
  </r>
  <r>
    <s v="Nebraska"/>
    <s v="2010"/>
    <n v="125436"/>
    <n v="237200"/>
    <n v="253356"/>
    <n v="228628"/>
    <n v="219228"/>
    <n v="249274"/>
    <n v="191804"/>
    <n v="113779"/>
    <n v="81608"/>
    <n v="35915"/>
    <n v="1504926"/>
    <x v="244"/>
    <n v="104"/>
    <n v="62"/>
    <n v="66"/>
    <n v="48"/>
    <n v="70"/>
    <n v="63"/>
    <n v="67"/>
    <n v="66"/>
    <n v="48"/>
    <n v="151"/>
    <n v="480"/>
    <x v="218"/>
  </r>
  <r>
    <s v="Nebraska"/>
    <s v="2011"/>
    <n v="125017"/>
    <n v="237829"/>
    <n v="250146"/>
    <n v="232063"/>
    <n v="217829"/>
    <n v="247927"/>
    <n v="199089"/>
    <n v="115119"/>
    <n v="79778"/>
    <n v="35651"/>
    <n v="1509900"/>
    <x v="245"/>
    <n v="142"/>
    <n v="65"/>
    <n v="45"/>
    <n v="76"/>
    <n v="56"/>
    <n v="41"/>
    <n v="59"/>
    <n v="43"/>
    <n v="48"/>
    <n v="195"/>
    <n v="484"/>
    <x v="219"/>
  </r>
  <r>
    <s v="Nebraska"/>
    <s v="2012"/>
    <n v="122416"/>
    <n v="233834"/>
    <n v="246189"/>
    <n v="232039"/>
    <n v="209575"/>
    <n v="237226"/>
    <n v="198053"/>
    <n v="114646"/>
    <n v="76661"/>
    <n v="34211"/>
    <n v="1479332"/>
    <x v="246"/>
    <n v="101"/>
    <n v="57"/>
    <n v="70"/>
    <n v="52"/>
    <n v="68"/>
    <n v="70"/>
    <n v="58"/>
    <n v="72"/>
    <n v="82"/>
    <n v="156"/>
    <n v="476"/>
    <x v="220"/>
  </r>
  <r>
    <s v="Nebraska"/>
    <s v="2013"/>
    <n v="122881"/>
    <n v="238858"/>
    <n v="245848"/>
    <n v="237235"/>
    <n v="210751"/>
    <n v="236535"/>
    <n v="204684"/>
    <n v="118382"/>
    <n v="75191"/>
    <n v="34815"/>
    <n v="1496792"/>
    <x v="247"/>
    <n v="118"/>
    <n v="74"/>
    <n v="51"/>
    <n v="48"/>
    <n v="50"/>
    <n v="57"/>
    <n v="67"/>
    <n v="44"/>
    <n v="71"/>
    <n v="203"/>
    <n v="465"/>
    <x v="221"/>
  </r>
  <r>
    <s v="Nebraska"/>
    <s v="2014"/>
    <n v="118142"/>
    <n v="231663"/>
    <n v="233436"/>
    <n v="229307"/>
    <n v="202514"/>
    <n v="224925"/>
    <n v="203255"/>
    <n v="119115"/>
    <n v="73820"/>
    <n v="34245"/>
    <n v="1443242"/>
    <x v="248"/>
    <n v="109"/>
    <n v="45"/>
    <n v="56"/>
    <n v="61"/>
    <n v="57"/>
    <n v="57"/>
    <n v="74"/>
    <n v="59"/>
    <n v="62"/>
    <n v="169"/>
    <n v="459"/>
    <x v="222"/>
  </r>
  <r>
    <s v="Nebraska"/>
    <s v="2015"/>
    <n v="114444"/>
    <n v="227553"/>
    <n v="236178"/>
    <n v="227383"/>
    <n v="201716"/>
    <n v="214986"/>
    <n v="201679"/>
    <n v="122433"/>
    <n v="69796"/>
    <n v="32728"/>
    <n v="1423939"/>
    <x v="249"/>
    <n v="134"/>
    <n v="63"/>
    <n v="46"/>
    <n v="58"/>
    <n v="55"/>
    <n v="53"/>
    <n v="48"/>
    <n v="69"/>
    <n v="80"/>
    <n v="190"/>
    <n v="457"/>
    <x v="223"/>
  </r>
  <r>
    <s v="Nebraska"/>
    <s v="2016"/>
    <n v="125129"/>
    <n v="250665"/>
    <n v="252841"/>
    <n v="244618"/>
    <n v="218742"/>
    <n v="227823"/>
    <n v="221952"/>
    <n v="138783"/>
    <n v="77501"/>
    <n v="37016"/>
    <n v="1541770"/>
    <x v="250"/>
    <n v="112"/>
    <n v="68"/>
    <n v="64"/>
    <n v="64"/>
    <n v="47"/>
    <n v="53"/>
    <n v="43"/>
    <n v="57"/>
    <n v="76"/>
    <n v="175"/>
    <n v="451"/>
    <x v="224"/>
  </r>
  <r>
    <s v="Nebraska"/>
    <s v="2017"/>
    <n v="119794"/>
    <n v="239068"/>
    <n v="241127"/>
    <n v="235088"/>
    <n v="209841"/>
    <n v="210013"/>
    <n v="209777"/>
    <n v="134597"/>
    <n v="72353"/>
    <n v="33744"/>
    <n v="1464708"/>
    <x v="251"/>
    <n v="110"/>
    <n v="55"/>
    <n v="74"/>
    <n v="49"/>
    <n v="71"/>
    <n v="52"/>
    <n v="61"/>
    <n v="56"/>
    <n v="78"/>
    <n v="218"/>
    <n v="472"/>
    <x v="225"/>
  </r>
  <r>
    <s v="Nevada"/>
    <s v="2009"/>
    <n v="195159"/>
    <n v="355677"/>
    <n v="327974"/>
    <n v="376724"/>
    <n v="370813"/>
    <n v="346272"/>
    <n v="278049"/>
    <n v="164274"/>
    <n v="94968"/>
    <n v="28294"/>
    <n v="2250668"/>
    <x v="252"/>
    <n v="132"/>
    <n v="69"/>
    <n v="67"/>
    <n v="67"/>
    <n v="81"/>
    <n v="57"/>
    <n v="80"/>
    <n v="74"/>
    <n v="126"/>
    <n v="155"/>
    <n v="553"/>
    <x v="226"/>
  </r>
  <r>
    <s v="Nevada"/>
    <s v="2010"/>
    <n v="188939"/>
    <n v="358346"/>
    <n v="352834"/>
    <n v="380830"/>
    <n v="385295"/>
    <n v="365176"/>
    <n v="299854"/>
    <n v="181077"/>
    <n v="92022"/>
    <n v="28665"/>
    <n v="2331274"/>
    <x v="253"/>
    <n v="93"/>
    <n v="57"/>
    <n v="64"/>
    <n v="55"/>
    <n v="55"/>
    <n v="55"/>
    <n v="53"/>
    <n v="63"/>
    <n v="145"/>
    <n v="126"/>
    <n v="432"/>
    <x v="227"/>
  </r>
  <r>
    <s v="Nevada"/>
    <s v="2011"/>
    <n v="189092"/>
    <n v="362265"/>
    <n v="357209"/>
    <n v="385369"/>
    <n v="385460"/>
    <n v="368809"/>
    <n v="306468"/>
    <n v="190833"/>
    <n v="93935"/>
    <n v="29626"/>
    <n v="2354672"/>
    <x v="254"/>
    <n v="126"/>
    <n v="64"/>
    <n v="71"/>
    <n v="55"/>
    <n v="65"/>
    <n v="55"/>
    <n v="62"/>
    <n v="82"/>
    <n v="137"/>
    <n v="102"/>
    <n v="498"/>
    <x v="228"/>
  </r>
  <r>
    <s v="Nevada"/>
    <s v="2012"/>
    <n v="184330"/>
    <n v="360229"/>
    <n v="355631"/>
    <n v="382859"/>
    <n v="379861"/>
    <n v="369204"/>
    <n v="312947"/>
    <n v="198102"/>
    <n v="96028"/>
    <n v="32285"/>
    <n v="2345061"/>
    <x v="255"/>
    <n v="112"/>
    <n v="64"/>
    <n v="50"/>
    <n v="62"/>
    <n v="56"/>
    <n v="55"/>
    <n v="64"/>
    <n v="83"/>
    <n v="154"/>
    <n v="140"/>
    <n v="463"/>
    <x v="229"/>
  </r>
  <r>
    <s v="Nevada"/>
    <s v="2013"/>
    <n v="182416"/>
    <n v="366504"/>
    <n v="360459"/>
    <n v="390177"/>
    <n v="381405"/>
    <n v="375248"/>
    <n v="322183"/>
    <n v="211326"/>
    <n v="99142"/>
    <n v="33444"/>
    <n v="2378392"/>
    <x v="256"/>
    <n v="125"/>
    <n v="67"/>
    <n v="52"/>
    <n v="41"/>
    <n v="42"/>
    <n v="72"/>
    <n v="52"/>
    <n v="99"/>
    <n v="118"/>
    <n v="121"/>
    <n v="451"/>
    <x v="230"/>
  </r>
  <r>
    <s v="Nevada"/>
    <s v="2014"/>
    <n v="177718"/>
    <n v="364009"/>
    <n v="357630"/>
    <n v="389602"/>
    <n v="375264"/>
    <n v="370550"/>
    <n v="322748"/>
    <n v="217577"/>
    <n v="99079"/>
    <n v="35484"/>
    <n v="2357521"/>
    <x v="257"/>
    <n v="132"/>
    <n v="59"/>
    <n v="58"/>
    <n v="36"/>
    <n v="64"/>
    <n v="60"/>
    <n v="79"/>
    <n v="158"/>
    <n v="176"/>
    <n v="171"/>
    <n v="488"/>
    <x v="193"/>
  </r>
  <r>
    <s v="Nevada"/>
    <s v="2015"/>
    <n v="178955"/>
    <n v="369587"/>
    <n v="361491"/>
    <n v="398562"/>
    <n v="381135"/>
    <n v="379621"/>
    <n v="336346"/>
    <n v="233708"/>
    <n v="106894"/>
    <n v="36376"/>
    <n v="2405697"/>
    <x v="258"/>
    <n v="121"/>
    <n v="63"/>
    <n v="58"/>
    <n v="66"/>
    <n v="63"/>
    <n v="58"/>
    <n v="71"/>
    <n v="125"/>
    <n v="166"/>
    <n v="182"/>
    <n v="500"/>
    <x v="45"/>
  </r>
  <r>
    <s v="Nevada"/>
    <s v="2016"/>
    <n v="178088"/>
    <n v="369658"/>
    <n v="359585"/>
    <n v="404298"/>
    <n v="381002"/>
    <n v="381828"/>
    <n v="342588"/>
    <n v="250033"/>
    <n v="114463"/>
    <n v="37417"/>
    <n v="2417047"/>
    <x v="259"/>
    <n v="89"/>
    <n v="57"/>
    <n v="64"/>
    <n v="71"/>
    <n v="61"/>
    <n v="67"/>
    <n v="70"/>
    <n v="105"/>
    <n v="151"/>
    <n v="125"/>
    <n v="479"/>
    <x v="231"/>
  </r>
  <r>
    <s v="Nevada"/>
    <s v="2017"/>
    <n v="177619"/>
    <n v="369015"/>
    <n v="354604"/>
    <n v="409754"/>
    <n v="380064"/>
    <n v="378316"/>
    <n v="342327"/>
    <n v="254183"/>
    <n v="114725"/>
    <n v="38154"/>
    <n v="2411699"/>
    <x v="260"/>
    <n v="112"/>
    <n v="60"/>
    <n v="61"/>
    <n v="69"/>
    <n v="68"/>
    <n v="44"/>
    <n v="106"/>
    <n v="159"/>
    <n v="133"/>
    <n v="152"/>
    <n v="520"/>
    <x v="232"/>
  </r>
  <r>
    <s v="New Hampshire"/>
    <s v="2009"/>
    <n v="75863"/>
    <n v="165636"/>
    <n v="184753"/>
    <n v="148507"/>
    <n v="197502"/>
    <n v="217264"/>
    <n v="157432"/>
    <n v="87887"/>
    <n v="57528"/>
    <n v="23766"/>
    <n v="1146957"/>
    <x v="261"/>
    <n v="140"/>
    <n v="43"/>
    <n v="58"/>
    <n v="66"/>
    <n v="40"/>
    <n v="72"/>
    <n v="42"/>
    <n v="52"/>
    <n v="50"/>
    <n v="76"/>
    <n v="461"/>
    <x v="233"/>
  </r>
  <r>
    <s v="New Hampshire"/>
    <s v="2010"/>
    <n v="72299"/>
    <n v="166229"/>
    <n v="179680"/>
    <n v="144227"/>
    <n v="192147"/>
    <n v="221676"/>
    <n v="166818"/>
    <n v="90485"/>
    <n v="56784"/>
    <n v="23052"/>
    <n v="1143076"/>
    <x v="262"/>
    <n v="125"/>
    <n v="73"/>
    <n v="56"/>
    <n v="42"/>
    <n v="49"/>
    <n v="53"/>
    <n v="65"/>
    <n v="69"/>
    <n v="58"/>
    <n v="107"/>
    <n v="463"/>
    <x v="234"/>
  </r>
  <r>
    <s v="New Hampshire"/>
    <s v="2011"/>
    <n v="69429"/>
    <n v="159134"/>
    <n v="169481"/>
    <n v="139287"/>
    <n v="178597"/>
    <n v="212655"/>
    <n v="162788"/>
    <n v="88911"/>
    <n v="53997"/>
    <n v="21839"/>
    <n v="1091371"/>
    <x v="263"/>
    <n v="139"/>
    <n v="70"/>
    <n v="63"/>
    <n v="66"/>
    <n v="66"/>
    <n v="72"/>
    <n v="77"/>
    <n v="55"/>
    <n v="80"/>
    <n v="116"/>
    <n v="553"/>
    <x v="235"/>
  </r>
  <r>
    <s v="New Hampshire"/>
    <s v="2012"/>
    <n v="69384"/>
    <n v="161671"/>
    <n v="178786"/>
    <n v="145687"/>
    <n v="179322"/>
    <n v="223223"/>
    <n v="179231"/>
    <n v="99044"/>
    <n v="57767"/>
    <n v="24347"/>
    <n v="1137304"/>
    <x v="264"/>
    <n v="127"/>
    <n v="70"/>
    <n v="55"/>
    <n v="52"/>
    <n v="57"/>
    <n v="63"/>
    <n v="61"/>
    <n v="52"/>
    <n v="76"/>
    <n v="130"/>
    <n v="485"/>
    <x v="236"/>
  </r>
  <r>
    <s v="New Hampshire"/>
    <s v="2013"/>
    <n v="68047"/>
    <n v="159089"/>
    <n v="178922"/>
    <n v="147078"/>
    <n v="172301"/>
    <n v="221963"/>
    <n v="184647"/>
    <n v="104005"/>
    <n v="57908"/>
    <n v="24943"/>
    <n v="1132047"/>
    <x v="265"/>
    <n v="123"/>
    <n v="48"/>
    <n v="68"/>
    <n v="73"/>
    <n v="62"/>
    <n v="66"/>
    <n v="60"/>
    <n v="43"/>
    <n v="75"/>
    <n v="125"/>
    <n v="500"/>
    <x v="237"/>
  </r>
  <r>
    <s v="New Hampshire"/>
    <s v="2014"/>
    <n v="64620"/>
    <n v="151332"/>
    <n v="174619"/>
    <n v="144658"/>
    <n v="162287"/>
    <n v="211506"/>
    <n v="182791"/>
    <n v="105524"/>
    <n v="56336"/>
    <n v="24366"/>
    <n v="1091813"/>
    <x v="266"/>
    <n v="108"/>
    <n v="45"/>
    <n v="71"/>
    <n v="53"/>
    <n v="54"/>
    <n v="59"/>
    <n v="54"/>
    <n v="68"/>
    <n v="68"/>
    <n v="97"/>
    <n v="444"/>
    <x v="238"/>
  </r>
  <r>
    <s v="New Hampshire"/>
    <s v="2015"/>
    <n v="62585"/>
    <n v="146656"/>
    <n v="171238"/>
    <n v="144131"/>
    <n v="154145"/>
    <n v="201831"/>
    <n v="180084"/>
    <n v="105754"/>
    <n v="54451"/>
    <n v="23990"/>
    <n v="1060670"/>
    <x v="267"/>
    <n v="139"/>
    <n v="60"/>
    <n v="50"/>
    <n v="70"/>
    <n v="51"/>
    <n v="54"/>
    <n v="51"/>
    <n v="60"/>
    <n v="45"/>
    <n v="152"/>
    <n v="475"/>
    <x v="104"/>
  </r>
  <r>
    <s v="New Hampshire"/>
    <s v="2016"/>
    <n v="64869"/>
    <n v="151533"/>
    <n v="178852"/>
    <n v="154724"/>
    <n v="158884"/>
    <n v="209898"/>
    <n v="197882"/>
    <n v="123488"/>
    <n v="59863"/>
    <n v="27162"/>
    <n v="1116642"/>
    <x v="268"/>
    <n v="123"/>
    <n v="56"/>
    <n v="60"/>
    <n v="68"/>
    <n v="42"/>
    <n v="73"/>
    <n v="71"/>
    <n v="61"/>
    <n v="52"/>
    <n v="81"/>
    <n v="493"/>
    <x v="13"/>
  </r>
  <r>
    <s v="New Hampshire"/>
    <s v="2017"/>
    <n v="65300"/>
    <n v="151190"/>
    <n v="179985"/>
    <n v="157503"/>
    <n v="156749"/>
    <n v="204485"/>
    <n v="200207"/>
    <n v="128218"/>
    <n v="60549"/>
    <n v="28123"/>
    <n v="1115419"/>
    <x v="269"/>
    <n v="112"/>
    <n v="54"/>
    <n v="56"/>
    <n v="70"/>
    <n v="41"/>
    <n v="57"/>
    <n v="73"/>
    <n v="68"/>
    <n v="60"/>
    <n v="107"/>
    <n v="463"/>
    <x v="239"/>
  </r>
  <r>
    <s v="New Jersey"/>
    <s v="2009"/>
    <n v="561480"/>
    <n v="1146088"/>
    <n v="1100045"/>
    <n v="1103868"/>
    <n v="1315712"/>
    <n v="1329101"/>
    <n v="953247"/>
    <n v="577339"/>
    <n v="402432"/>
    <n v="161653"/>
    <n v="7509541"/>
    <x v="270"/>
    <n v="111"/>
    <n v="52"/>
    <n v="54"/>
    <n v="64"/>
    <n v="50"/>
    <n v="78"/>
    <n v="93"/>
    <n v="127"/>
    <n v="363"/>
    <n v="605"/>
    <n v="502"/>
    <x v="240"/>
  </r>
  <r>
    <s v="New Jersey"/>
    <s v="2010"/>
    <n v="547056"/>
    <n v="1156225"/>
    <n v="1127538"/>
    <n v="1096904"/>
    <n v="1294288"/>
    <n v="1350560"/>
    <n v="993149"/>
    <n v="586232"/>
    <n v="402941"/>
    <n v="166414"/>
    <n v="7565720"/>
    <x v="271"/>
    <n v="100"/>
    <n v="55"/>
    <n v="61"/>
    <n v="72"/>
    <n v="68"/>
    <n v="62"/>
    <n v="68"/>
    <n v="118"/>
    <n v="286"/>
    <n v="546"/>
    <n v="486"/>
    <x v="241"/>
  </r>
  <r>
    <s v="New Jersey"/>
    <s v="2011"/>
    <n v="543388"/>
    <n v="1150383"/>
    <n v="1131402"/>
    <n v="1103401"/>
    <n v="1265708"/>
    <n v="1361410"/>
    <n v="1021102"/>
    <n v="600154"/>
    <n v="400734"/>
    <n v="172154"/>
    <n v="7576794"/>
    <x v="272"/>
    <n v="126"/>
    <n v="52"/>
    <n v="64"/>
    <n v="62"/>
    <n v="57"/>
    <n v="61"/>
    <n v="70"/>
    <n v="130"/>
    <n v="292"/>
    <n v="603"/>
    <n v="492"/>
    <x v="242"/>
  </r>
  <r>
    <s v="New Jersey"/>
    <s v="2012"/>
    <n v="538328"/>
    <n v="1149041"/>
    <n v="1137600"/>
    <n v="1113213"/>
    <n v="1242361"/>
    <n v="1366570"/>
    <n v="1050465"/>
    <n v="622644"/>
    <n v="397867"/>
    <n v="177894"/>
    <n v="7597578"/>
    <x v="273"/>
    <n v="112"/>
    <n v="54"/>
    <n v="55"/>
    <n v="54"/>
    <n v="61"/>
    <n v="64"/>
    <n v="73"/>
    <n v="121"/>
    <n v="283"/>
    <n v="571"/>
    <n v="473"/>
    <x v="118"/>
  </r>
  <r>
    <s v="New Jersey"/>
    <s v="2013"/>
    <n v="538320"/>
    <n v="1142391"/>
    <n v="1143322"/>
    <n v="1122072"/>
    <n v="1216613"/>
    <n v="1369036"/>
    <n v="1078717"/>
    <n v="643652"/>
    <n v="393736"/>
    <n v="184430"/>
    <n v="7610471"/>
    <x v="274"/>
    <n v="89"/>
    <n v="64"/>
    <n v="59"/>
    <n v="55"/>
    <n v="59"/>
    <n v="49"/>
    <n v="99"/>
    <n v="149"/>
    <n v="334"/>
    <n v="690"/>
    <n v="474"/>
    <x v="85"/>
  </r>
  <r>
    <s v="New Jersey"/>
    <s v="2014"/>
    <n v="536679"/>
    <n v="1139360"/>
    <n v="1148662"/>
    <n v="1132705"/>
    <n v="1201296"/>
    <n v="1364408"/>
    <n v="1107083"/>
    <n v="669593"/>
    <n v="389663"/>
    <n v="188697"/>
    <n v="7630193"/>
    <x v="275"/>
    <n v="116"/>
    <n v="68"/>
    <n v="44"/>
    <n v="50"/>
    <n v="59"/>
    <n v="68"/>
    <n v="90"/>
    <n v="134"/>
    <n v="274"/>
    <n v="633"/>
    <n v="495"/>
    <x v="243"/>
  </r>
  <r>
    <s v="New Jersey"/>
    <s v="2015"/>
    <n v="532954"/>
    <n v="1130431"/>
    <n v="1147500"/>
    <n v="1140742"/>
    <n v="1188729"/>
    <n v="1352773"/>
    <n v="1131039"/>
    <n v="699333"/>
    <n v="388818"/>
    <n v="191619"/>
    <n v="7624168"/>
    <x v="276"/>
    <n v="140"/>
    <n v="68"/>
    <n v="50"/>
    <n v="67"/>
    <n v="53"/>
    <n v="73"/>
    <n v="87"/>
    <n v="144"/>
    <n v="331"/>
    <n v="754"/>
    <n v="538"/>
    <x v="244"/>
  </r>
  <r>
    <s v="New Jersey"/>
    <s v="2016"/>
    <n v="524747"/>
    <n v="1116586"/>
    <n v="1142048"/>
    <n v="1140935"/>
    <n v="1161363"/>
    <n v="1322252"/>
    <n v="1142374"/>
    <n v="720345"/>
    <n v="387962"/>
    <n v="193387"/>
    <n v="7550305"/>
    <x v="277"/>
    <n v="102"/>
    <n v="55"/>
    <n v="46"/>
    <n v="51"/>
    <n v="54"/>
    <n v="54"/>
    <n v="100"/>
    <n v="161"/>
    <n v="281"/>
    <n v="581"/>
    <n v="462"/>
    <x v="245"/>
  </r>
  <r>
    <s v="New Jersey"/>
    <s v="2017"/>
    <n v="526716"/>
    <n v="1119030"/>
    <n v="1150716"/>
    <n v="1151431"/>
    <n v="1165156"/>
    <n v="1317652"/>
    <n v="1175461"/>
    <n v="755476"/>
    <n v="399788"/>
    <n v="198735"/>
    <n v="7606162"/>
    <x v="278"/>
    <n v="118"/>
    <n v="59"/>
    <n v="64"/>
    <n v="56"/>
    <n v="67"/>
    <n v="68"/>
    <n v="94"/>
    <n v="148"/>
    <n v="343"/>
    <n v="650"/>
    <n v="526"/>
    <x v="246"/>
  </r>
  <r>
    <s v="New Mexico"/>
    <s v="2009"/>
    <n v="145687"/>
    <n v="271599"/>
    <n v="289013"/>
    <n v="263016"/>
    <n v="254303"/>
    <n v="275629"/>
    <n v="217999"/>
    <n v="132614"/>
    <n v="84984"/>
    <n v="31078"/>
    <n v="1717246"/>
    <x v="279"/>
    <n v="117"/>
    <n v="71"/>
    <n v="49"/>
    <n v="64"/>
    <n v="63"/>
    <n v="58"/>
    <n v="45"/>
    <n v="64"/>
    <n v="72"/>
    <n v="143"/>
    <n v="467"/>
    <x v="247"/>
  </r>
  <r>
    <s v="New Mexico"/>
    <s v="2010"/>
    <n v="141913"/>
    <n v="275571"/>
    <n v="291138"/>
    <n v="253800"/>
    <n v="252117"/>
    <n v="283625"/>
    <n v="234864"/>
    <n v="140984"/>
    <n v="81641"/>
    <n v="29813"/>
    <n v="1733028"/>
    <x v="280"/>
    <n v="125"/>
    <n v="60"/>
    <n v="43"/>
    <n v="60"/>
    <n v="61"/>
    <n v="63"/>
    <n v="63"/>
    <n v="63"/>
    <n v="82"/>
    <n v="120"/>
    <n v="475"/>
    <x v="218"/>
  </r>
  <r>
    <s v="New Mexico"/>
    <s v="2011"/>
    <n v="142661"/>
    <n v="278324"/>
    <n v="288995"/>
    <n v="258168"/>
    <n v="247389"/>
    <n v="284740"/>
    <n v="244188"/>
    <n v="145805"/>
    <n v="82246"/>
    <n v="30365"/>
    <n v="1744465"/>
    <x v="281"/>
    <n v="121"/>
    <n v="59"/>
    <n v="61"/>
    <n v="66"/>
    <n v="53"/>
    <n v="45"/>
    <n v="63"/>
    <n v="69"/>
    <n v="75"/>
    <n v="158"/>
    <n v="468"/>
    <x v="248"/>
  </r>
  <r>
    <s v="New Mexico"/>
    <s v="2012"/>
    <n v="140718"/>
    <n v="277456"/>
    <n v="286585"/>
    <n v="262759"/>
    <n v="244863"/>
    <n v="279514"/>
    <n v="247742"/>
    <n v="148301"/>
    <n v="82391"/>
    <n v="31408"/>
    <n v="1739637"/>
    <x v="282"/>
    <n v="124"/>
    <n v="48"/>
    <n v="53"/>
    <n v="70"/>
    <n v="61"/>
    <n v="78"/>
    <n v="57"/>
    <n v="71"/>
    <n v="56"/>
    <n v="118"/>
    <n v="491"/>
    <x v="249"/>
  </r>
  <r>
    <s v="New Mexico"/>
    <s v="2013"/>
    <n v="138761"/>
    <n v="278169"/>
    <n v="286227"/>
    <n v="265324"/>
    <n v="243212"/>
    <n v="275058"/>
    <n v="252089"/>
    <n v="155461"/>
    <n v="84646"/>
    <n v="32426"/>
    <n v="1738840"/>
    <x v="283"/>
    <n v="125"/>
    <n v="56"/>
    <n v="55"/>
    <n v="50"/>
    <n v="55"/>
    <n v="60"/>
    <n v="63"/>
    <n v="66"/>
    <n v="100"/>
    <n v="147"/>
    <n v="464"/>
    <x v="250"/>
  </r>
  <r>
    <s v="New Mexico"/>
    <s v="2014"/>
    <n v="133595"/>
    <n v="274010"/>
    <n v="281975"/>
    <n v="262373"/>
    <n v="236406"/>
    <n v="264804"/>
    <n v="253009"/>
    <n v="160792"/>
    <n v="86369"/>
    <n v="31739"/>
    <n v="1706172"/>
    <x v="284"/>
    <n v="113"/>
    <n v="65"/>
    <n v="73"/>
    <n v="60"/>
    <n v="60"/>
    <n v="64"/>
    <n v="38"/>
    <n v="80"/>
    <n v="64"/>
    <n v="125"/>
    <n v="473"/>
    <x v="251"/>
  </r>
  <r>
    <s v="New Mexico"/>
    <s v="2015"/>
    <n v="128775"/>
    <n v="266279"/>
    <n v="272575"/>
    <n v="260684"/>
    <n v="229149"/>
    <n v="252430"/>
    <n v="248135"/>
    <n v="163623"/>
    <n v="85487"/>
    <n v="31939"/>
    <n v="1658027"/>
    <x v="285"/>
    <n v="113"/>
    <n v="50"/>
    <n v="51"/>
    <n v="67"/>
    <n v="66"/>
    <n v="60"/>
    <n v="78"/>
    <n v="66"/>
    <n v="73"/>
    <n v="105"/>
    <n v="485"/>
    <x v="252"/>
  </r>
  <r>
    <s v="New Mexico"/>
    <s v="2016"/>
    <n v="126152"/>
    <n v="269542"/>
    <n v="276735"/>
    <n v="264655"/>
    <n v="236393"/>
    <n v="253830"/>
    <n v="257616"/>
    <n v="177187"/>
    <n v="88652"/>
    <n v="33449"/>
    <n v="1684923"/>
    <x v="286"/>
    <n v="115"/>
    <n v="56"/>
    <n v="58"/>
    <n v="53"/>
    <n v="57"/>
    <n v="49"/>
    <n v="53"/>
    <n v="69"/>
    <n v="67"/>
    <n v="116"/>
    <n v="441"/>
    <x v="253"/>
  </r>
  <r>
    <s v="New Mexico"/>
    <s v="2017"/>
    <n v="129195"/>
    <n v="276205"/>
    <n v="281051"/>
    <n v="273618"/>
    <n v="239501"/>
    <n v="251627"/>
    <n v="261426"/>
    <n v="183480"/>
    <n v="91678"/>
    <n v="35086"/>
    <n v="1712623"/>
    <x v="287"/>
    <n v="117"/>
    <n v="45"/>
    <n v="60"/>
    <n v="51"/>
    <n v="59"/>
    <n v="48"/>
    <n v="50"/>
    <n v="62"/>
    <n v="103"/>
    <n v="86"/>
    <n v="430"/>
    <x v="235"/>
  </r>
  <r>
    <s v="New York"/>
    <s v="2009"/>
    <n v="1218883"/>
    <n v="2458885"/>
    <n v="2697086"/>
    <n v="2607136"/>
    <n v="2835922"/>
    <n v="2882213"/>
    <n v="2162933"/>
    <n v="1304993"/>
    <n v="891491"/>
    <n v="365827"/>
    <n v="16863058"/>
    <x v="288"/>
    <n v="118"/>
    <n v="57"/>
    <n v="53"/>
    <n v="59"/>
    <n v="81"/>
    <n v="192"/>
    <n v="286"/>
    <n v="534"/>
    <n v="1254"/>
    <n v="2090"/>
    <n v="846"/>
    <x v="254"/>
  </r>
  <r>
    <s v="New York"/>
    <s v="2010"/>
    <n v="1160338"/>
    <n v="2408397"/>
    <n v="2752965"/>
    <n v="2606555"/>
    <n v="2726523"/>
    <n v="2837310"/>
    <n v="2192212"/>
    <n v="1306544"/>
    <n v="883286"/>
    <n v="366707"/>
    <n v="16684300"/>
    <x v="289"/>
    <n v="117"/>
    <n v="51"/>
    <n v="44"/>
    <n v="71"/>
    <n v="62"/>
    <n v="144"/>
    <n v="326"/>
    <n v="523"/>
    <n v="1269"/>
    <n v="2273"/>
    <n v="815"/>
    <x v="255"/>
  </r>
  <r>
    <s v="New York"/>
    <s v="2011"/>
    <n v="1153971"/>
    <n v="2374975"/>
    <n v="2738510"/>
    <n v="2623422"/>
    <n v="2660877"/>
    <n v="2834786"/>
    <n v="2244460"/>
    <n v="1330836"/>
    <n v="873211"/>
    <n v="376047"/>
    <n v="16631001"/>
    <x v="290"/>
    <n v="105"/>
    <n v="68"/>
    <n v="57"/>
    <n v="48"/>
    <n v="72"/>
    <n v="154"/>
    <n v="333"/>
    <n v="530"/>
    <n v="1268"/>
    <n v="2498"/>
    <n v="837"/>
    <x v="256"/>
  </r>
  <r>
    <s v="New York"/>
    <s v="2012"/>
    <n v="1146866"/>
    <n v="2339875"/>
    <n v="2737006"/>
    <n v="2647514"/>
    <n v="2589445"/>
    <n v="2814411"/>
    <n v="2275175"/>
    <n v="1357341"/>
    <n v="856414"/>
    <n v="384977"/>
    <n v="16550292"/>
    <x v="291"/>
    <n v="96"/>
    <n v="53"/>
    <n v="50"/>
    <n v="77"/>
    <n v="72"/>
    <n v="135"/>
    <n v="307"/>
    <n v="509"/>
    <n v="1152"/>
    <n v="2208"/>
    <n v="790"/>
    <x v="257"/>
  </r>
  <r>
    <s v="New York"/>
    <s v="2013"/>
    <n v="1165089"/>
    <n v="2350928"/>
    <n v="2747594"/>
    <n v="2711322"/>
    <n v="2567447"/>
    <n v="2842431"/>
    <n v="2358724"/>
    <n v="1421781"/>
    <n v="866505"/>
    <n v="399895"/>
    <n v="16743535"/>
    <x v="292"/>
    <n v="120"/>
    <n v="59"/>
    <n v="65"/>
    <n v="48"/>
    <n v="63"/>
    <n v="147"/>
    <n v="350"/>
    <n v="636"/>
    <n v="1216"/>
    <n v="2430"/>
    <n v="852"/>
    <x v="258"/>
  </r>
  <r>
    <s v="New York"/>
    <s v="2014"/>
    <n v="1166346"/>
    <n v="2336716"/>
    <n v="2729729"/>
    <n v="2752112"/>
    <n v="2543784"/>
    <n v="2826457"/>
    <n v="2402138"/>
    <n v="1470911"/>
    <n v="857354"/>
    <n v="409764"/>
    <n v="16757282"/>
    <x v="293"/>
    <n v="127"/>
    <n v="54"/>
    <n v="51"/>
    <n v="50"/>
    <n v="86"/>
    <n v="166"/>
    <n v="394"/>
    <n v="615"/>
    <n v="1171"/>
    <n v="2244"/>
    <n v="928"/>
    <x v="259"/>
  </r>
  <r>
    <s v="New York"/>
    <s v="2015"/>
    <n v="1171362"/>
    <n v="2315783"/>
    <n v="2707202"/>
    <n v="2789848"/>
    <n v="2519401"/>
    <n v="2800224"/>
    <n v="2444598"/>
    <n v="1524701"/>
    <n v="854349"/>
    <n v="414236"/>
    <n v="16748418"/>
    <x v="294"/>
    <n v="124"/>
    <n v="52"/>
    <n v="50"/>
    <n v="60"/>
    <n v="69"/>
    <n v="139"/>
    <n v="329"/>
    <n v="620"/>
    <n v="1214"/>
    <n v="2464"/>
    <n v="823"/>
    <x v="260"/>
  </r>
  <r>
    <s v="New York"/>
    <s v="2016"/>
    <n v="1169456"/>
    <n v="2314892"/>
    <n v="2691838"/>
    <n v="2827997"/>
    <n v="2500140"/>
    <n v="2771841"/>
    <n v="2489957"/>
    <n v="1594040"/>
    <n v="865858"/>
    <n v="424768"/>
    <n v="16766121"/>
    <x v="295"/>
    <n v="125"/>
    <n v="59"/>
    <n v="52"/>
    <n v="58"/>
    <n v="51"/>
    <n v="114"/>
    <n v="376"/>
    <n v="695"/>
    <n v="1127"/>
    <n v="2081"/>
    <n v="835"/>
    <x v="261"/>
  </r>
  <r>
    <s v="New York"/>
    <s v="2017"/>
    <n v="1173210"/>
    <n v="2291845"/>
    <n v="2653520"/>
    <n v="2871094"/>
    <n v="2474240"/>
    <n v="2725042"/>
    <n v="2516354"/>
    <n v="1657882"/>
    <n v="886199"/>
    <n v="433729"/>
    <n v="16705305"/>
    <x v="296"/>
    <n v="102"/>
    <n v="64"/>
    <n v="55"/>
    <n v="66"/>
    <n v="49"/>
    <n v="115"/>
    <n v="333"/>
    <n v="655"/>
    <n v="1134"/>
    <n v="2166"/>
    <n v="784"/>
    <x v="262"/>
  </r>
  <r>
    <s v="North Carolina"/>
    <s v="2009"/>
    <n v="629909"/>
    <n v="1194009"/>
    <n v="1259851"/>
    <n v="1200419"/>
    <n v="1313076"/>
    <n v="1275393"/>
    <n v="997469"/>
    <n v="600751"/>
    <n v="378448"/>
    <n v="132036"/>
    <n v="7870126"/>
    <x v="297"/>
    <n v="101"/>
    <n v="66"/>
    <n v="60"/>
    <n v="69"/>
    <n v="62"/>
    <n v="94"/>
    <n v="108"/>
    <n v="260"/>
    <n v="475"/>
    <n v="697"/>
    <n v="560"/>
    <x v="263"/>
  </r>
  <r>
    <s v="North Carolina"/>
    <s v="2010"/>
    <n v="619395"/>
    <n v="1231019"/>
    <n v="1287086"/>
    <n v="1215829"/>
    <n v="1332850"/>
    <n v="1323391"/>
    <n v="1062273"/>
    <n v="646928"/>
    <n v="379515"/>
    <n v="134311"/>
    <n v="8071843"/>
    <x v="298"/>
    <n v="102"/>
    <n v="62"/>
    <n v="82"/>
    <n v="59"/>
    <n v="57"/>
    <n v="51"/>
    <n v="132"/>
    <n v="213"/>
    <n v="440"/>
    <n v="783"/>
    <n v="545"/>
    <x v="264"/>
  </r>
  <r>
    <s v="North Carolina"/>
    <s v="2011"/>
    <n v="619098"/>
    <n v="1236626"/>
    <n v="1293501"/>
    <n v="1217304"/>
    <n v="1317107"/>
    <n v="1327170"/>
    <n v="1086489"/>
    <n v="659006"/>
    <n v="380528"/>
    <n v="137428"/>
    <n v="8097295"/>
    <x v="299"/>
    <n v="97"/>
    <n v="61"/>
    <n v="60"/>
    <n v="63"/>
    <n v="75"/>
    <n v="65"/>
    <n v="109"/>
    <n v="223"/>
    <n v="412"/>
    <n v="709"/>
    <n v="530"/>
    <x v="265"/>
  </r>
  <r>
    <s v="North Carolina"/>
    <s v="2012"/>
    <n v="616257"/>
    <n v="1242066"/>
    <n v="1304007"/>
    <n v="1225218"/>
    <n v="1302630"/>
    <n v="1326692"/>
    <n v="1109447"/>
    <n v="684134"/>
    <n v="381591"/>
    <n v="140050"/>
    <n v="8126317"/>
    <x v="300"/>
    <n v="129"/>
    <n v="60"/>
    <n v="56"/>
    <n v="67"/>
    <n v="68"/>
    <n v="79"/>
    <n v="174"/>
    <n v="293"/>
    <n v="510"/>
    <n v="794"/>
    <n v="633"/>
    <x v="266"/>
  </r>
  <r>
    <s v="North Carolina"/>
    <s v="2013"/>
    <n v="616642"/>
    <n v="1263340"/>
    <n v="1323872"/>
    <n v="1239161"/>
    <n v="1301524"/>
    <n v="1342221"/>
    <n v="1144438"/>
    <n v="720965"/>
    <n v="388432"/>
    <n v="146756"/>
    <n v="8231198"/>
    <x v="301"/>
    <n v="146"/>
    <n v="64"/>
    <n v="65"/>
    <n v="65"/>
    <n v="47"/>
    <n v="86"/>
    <n v="172"/>
    <n v="288"/>
    <n v="501"/>
    <n v="797"/>
    <n v="645"/>
    <x v="181"/>
  </r>
  <r>
    <s v="North Carolina"/>
    <s v="2014"/>
    <n v="611557"/>
    <n v="1272060"/>
    <n v="1334034"/>
    <n v="1251813"/>
    <n v="1296230"/>
    <n v="1345355"/>
    <n v="1177155"/>
    <n v="766342"/>
    <n v="401722"/>
    <n v="155890"/>
    <n v="8288204"/>
    <x v="302"/>
    <n v="100"/>
    <n v="78"/>
    <n v="65"/>
    <n v="68"/>
    <n v="68"/>
    <n v="91"/>
    <n v="170"/>
    <n v="304"/>
    <n v="479"/>
    <n v="745"/>
    <n v="640"/>
    <x v="267"/>
  </r>
  <r>
    <s v="North Carolina"/>
    <s v="2015"/>
    <n v="571737"/>
    <n v="1203753"/>
    <n v="1273623"/>
    <n v="1192210"/>
    <n v="1216018"/>
    <n v="1265549"/>
    <n v="1121254"/>
    <n v="742217"/>
    <n v="378199"/>
    <n v="144177"/>
    <n v="7844144"/>
    <x v="303"/>
    <n v="127"/>
    <n v="55"/>
    <n v="59"/>
    <n v="56"/>
    <n v="55"/>
    <n v="87"/>
    <n v="192"/>
    <n v="365"/>
    <n v="510"/>
    <n v="903"/>
    <n v="631"/>
    <x v="268"/>
  </r>
  <r>
    <s v="North Carolina"/>
    <s v="2016"/>
    <n v="581745"/>
    <n v="1240503"/>
    <n v="1300778"/>
    <n v="1243250"/>
    <n v="1247094"/>
    <n v="1306407"/>
    <n v="1171054"/>
    <n v="794988"/>
    <n v="398497"/>
    <n v="152055"/>
    <n v="8090831"/>
    <x v="304"/>
    <n v="128"/>
    <n v="70"/>
    <n v="61"/>
    <n v="53"/>
    <n v="65"/>
    <n v="99"/>
    <n v="184"/>
    <n v="323"/>
    <n v="487"/>
    <n v="740"/>
    <n v="660"/>
    <x v="269"/>
  </r>
  <r>
    <s v="North Carolina"/>
    <s v="2017"/>
    <n v="596188"/>
    <n v="1273298"/>
    <n v="1349978"/>
    <n v="1299950"/>
    <n v="1277317"/>
    <n v="1350960"/>
    <n v="1243861"/>
    <n v="874333"/>
    <n v="429212"/>
    <n v="162068"/>
    <n v="8391552"/>
    <x v="305"/>
    <n v="99"/>
    <n v="80"/>
    <n v="57"/>
    <n v="69"/>
    <n v="64"/>
    <n v="89"/>
    <n v="221"/>
    <n v="363"/>
    <n v="514"/>
    <n v="813"/>
    <n v="679"/>
    <x v="270"/>
  </r>
  <r>
    <s v="North Dakota"/>
    <s v="2009"/>
    <n v="39270"/>
    <n v="73633"/>
    <n v="110414"/>
    <n v="75394"/>
    <n v="72780"/>
    <n v="88504"/>
    <n v="65287"/>
    <n v="40963"/>
    <n v="32570"/>
    <n v="15287"/>
    <n v="525282"/>
    <x v="306"/>
    <n v="135"/>
    <n v="56"/>
    <n v="54"/>
    <n v="69"/>
    <n v="56"/>
    <n v="58"/>
    <n v="67"/>
    <n v="69"/>
    <n v="46"/>
    <n v="77"/>
    <n v="495"/>
    <x v="70"/>
  </r>
  <r>
    <s v="North Dakota"/>
    <s v="2010"/>
    <n v="35802"/>
    <n v="68061"/>
    <n v="86644"/>
    <n v="70893"/>
    <n v="66342"/>
    <n v="82734"/>
    <n v="64707"/>
    <n v="39194"/>
    <n v="29374"/>
    <n v="13777"/>
    <n v="475183"/>
    <x v="307"/>
    <n v="127"/>
    <n v="59"/>
    <n v="51"/>
    <n v="70"/>
    <n v="64"/>
    <n v="62"/>
    <n v="62"/>
    <n v="64"/>
    <n v="64"/>
    <n v="74"/>
    <n v="495"/>
    <x v="214"/>
  </r>
  <r>
    <s v="North Dakota"/>
    <s v="2011"/>
    <n v="42127"/>
    <n v="78763"/>
    <n v="107730"/>
    <n v="85937"/>
    <n v="75048"/>
    <n v="94146"/>
    <n v="76774"/>
    <n v="45044"/>
    <n v="33405"/>
    <n v="15837"/>
    <n v="560525"/>
    <x v="308"/>
    <n v="132"/>
    <n v="51"/>
    <n v="52"/>
    <n v="59"/>
    <n v="75"/>
    <n v="55"/>
    <n v="56"/>
    <n v="49"/>
    <n v="48"/>
    <n v="78"/>
    <n v="480"/>
    <x v="271"/>
  </r>
  <r>
    <s v="North Dakota"/>
    <s v="2012"/>
    <n v="41924"/>
    <n v="76861"/>
    <n v="104735"/>
    <n v="86939"/>
    <n v="72776"/>
    <n v="90964"/>
    <n v="78192"/>
    <n v="45268"/>
    <n v="31171"/>
    <n v="14951"/>
    <n v="552391"/>
    <x v="309"/>
    <n v="122"/>
    <n v="72"/>
    <n v="79"/>
    <n v="84"/>
    <n v="47"/>
    <n v="52"/>
    <n v="53"/>
    <n v="58"/>
    <n v="66"/>
    <n v="77"/>
    <n v="509"/>
    <x v="14"/>
  </r>
  <r>
    <s v="North Dakota"/>
    <s v="2013"/>
    <n v="41575"/>
    <n v="76737"/>
    <n v="104486"/>
    <n v="87391"/>
    <n v="71083"/>
    <n v="86614"/>
    <n v="78884"/>
    <n v="44859"/>
    <n v="30605"/>
    <n v="14457"/>
    <n v="546770"/>
    <x v="310"/>
    <n v="118"/>
    <n v="77"/>
    <n v="58"/>
    <n v="62"/>
    <n v="71"/>
    <n v="50"/>
    <n v="70"/>
    <n v="74"/>
    <n v="76"/>
    <n v="80"/>
    <n v="506"/>
    <x v="66"/>
  </r>
  <r>
    <s v="North Dakota"/>
    <s v="2014"/>
    <n v="42183"/>
    <n v="77402"/>
    <n v="104690"/>
    <n v="89142"/>
    <n v="71127"/>
    <n v="80527"/>
    <n v="75842"/>
    <n v="44025"/>
    <n v="27980"/>
    <n v="13148"/>
    <n v="540913"/>
    <x v="311"/>
    <n v="130"/>
    <n v="68"/>
    <n v="60"/>
    <n v="84"/>
    <n v="60"/>
    <n v="56"/>
    <n v="56"/>
    <n v="51"/>
    <n v="77"/>
    <n v="107"/>
    <n v="514"/>
    <x v="239"/>
  </r>
  <r>
    <s v="North Dakota"/>
    <s v="2015"/>
    <n v="43448"/>
    <n v="79016"/>
    <n v="105693"/>
    <n v="94621"/>
    <n v="73289"/>
    <n v="82755"/>
    <n v="81501"/>
    <n v="47169"/>
    <n v="28894"/>
    <n v="14635"/>
    <n v="560323"/>
    <x v="312"/>
    <n v="130"/>
    <n v="66"/>
    <n v="69"/>
    <n v="67"/>
    <n v="66"/>
    <n v="68"/>
    <n v="55"/>
    <n v="56"/>
    <n v="61"/>
    <n v="85"/>
    <n v="521"/>
    <x v="214"/>
  </r>
  <r>
    <s v="North Dakota"/>
    <s v="2016"/>
    <n v="39451"/>
    <n v="70580"/>
    <n v="86862"/>
    <n v="84413"/>
    <n v="65240"/>
    <n v="70873"/>
    <n v="71417"/>
    <n v="42131"/>
    <n v="25165"/>
    <n v="13459"/>
    <n v="488836"/>
    <x v="313"/>
    <n v="133"/>
    <n v="49"/>
    <n v="58"/>
    <n v="67"/>
    <n v="51"/>
    <n v="58"/>
    <n v="64"/>
    <n v="62"/>
    <n v="53"/>
    <n v="54"/>
    <n v="480"/>
    <x v="272"/>
  </r>
  <r>
    <s v="North Dakota"/>
    <s v="2017"/>
    <n v="46750"/>
    <n v="84445"/>
    <n v="112320"/>
    <n v="103395"/>
    <n v="79044"/>
    <n v="81634"/>
    <n v="86268"/>
    <n v="54231"/>
    <n v="31040"/>
    <n v="16168"/>
    <n v="593856"/>
    <x v="314"/>
    <n v="129"/>
    <n v="66"/>
    <n v="53"/>
    <n v="53"/>
    <n v="67"/>
    <n v="58"/>
    <n v="51"/>
    <n v="57"/>
    <n v="62"/>
    <n v="73"/>
    <n v="477"/>
    <x v="70"/>
  </r>
  <r>
    <s v="Ohio"/>
    <s v="2009"/>
    <n v="737238"/>
    <n v="1520468"/>
    <n v="1550589"/>
    <n v="1462750"/>
    <n v="1585348"/>
    <n v="1737750"/>
    <n v="1296381"/>
    <n v="793429"/>
    <n v="551716"/>
    <n v="212150"/>
    <n v="9890524"/>
    <x v="315"/>
    <n v="113"/>
    <n v="64"/>
    <n v="62"/>
    <n v="74"/>
    <n v="88"/>
    <n v="102"/>
    <n v="153"/>
    <n v="245"/>
    <n v="570"/>
    <n v="825"/>
    <n v="656"/>
    <x v="273"/>
  </r>
  <r>
    <s v="Ohio"/>
    <s v="2010"/>
    <n v="720747"/>
    <n v="1531225"/>
    <n v="1581920"/>
    <n v="1406374"/>
    <n v="1536269"/>
    <n v="1732982"/>
    <n v="1355254"/>
    <n v="811122"/>
    <n v="546897"/>
    <n v="215826"/>
    <n v="9864771"/>
    <x v="316"/>
    <n v="145"/>
    <n v="54"/>
    <n v="54"/>
    <n v="64"/>
    <n v="67"/>
    <n v="72"/>
    <n v="163"/>
    <n v="244"/>
    <n v="532"/>
    <n v="893"/>
    <n v="619"/>
    <x v="274"/>
  </r>
  <r>
    <s v="Ohio"/>
    <s v="2011"/>
    <n v="715802"/>
    <n v="1514960"/>
    <n v="1570252"/>
    <n v="1405984"/>
    <n v="1500706"/>
    <n v="1725018"/>
    <n v="1398166"/>
    <n v="826712"/>
    <n v="540937"/>
    <n v="221088"/>
    <n v="9830888"/>
    <x v="317"/>
    <n v="120"/>
    <n v="72"/>
    <n v="57"/>
    <n v="65"/>
    <n v="80"/>
    <n v="107"/>
    <n v="184"/>
    <n v="275"/>
    <n v="592"/>
    <n v="1025"/>
    <n v="685"/>
    <x v="275"/>
  </r>
  <r>
    <s v="Ohio"/>
    <s v="2012"/>
    <n v="703302"/>
    <n v="1500267"/>
    <n v="1567715"/>
    <n v="1409461"/>
    <n v="1467493"/>
    <n v="1706275"/>
    <n v="1439029"/>
    <n v="850561"/>
    <n v="538194"/>
    <n v="228889"/>
    <n v="9793542"/>
    <x v="318"/>
    <n v="122"/>
    <n v="56"/>
    <n v="60"/>
    <n v="66"/>
    <n v="44"/>
    <n v="85"/>
    <n v="173"/>
    <n v="254"/>
    <n v="574"/>
    <n v="1053"/>
    <n v="606"/>
    <x v="276"/>
  </r>
  <r>
    <s v="Ohio"/>
    <s v="2013"/>
    <n v="680908"/>
    <n v="1456664"/>
    <n v="1533235"/>
    <n v="1381015"/>
    <n v="1405831"/>
    <n v="1642384"/>
    <n v="1441856"/>
    <n v="855747"/>
    <n v="520657"/>
    <n v="228118"/>
    <n v="9541893"/>
    <x v="319"/>
    <n v="114"/>
    <n v="65"/>
    <n v="56"/>
    <n v="82"/>
    <n v="56"/>
    <n v="86"/>
    <n v="217"/>
    <n v="310"/>
    <n v="641"/>
    <n v="1054"/>
    <n v="676"/>
    <x v="277"/>
  </r>
  <r>
    <s v="Ohio"/>
    <s v="2014"/>
    <n v="692011"/>
    <n v="1483618"/>
    <n v="1559902"/>
    <n v="1425754"/>
    <n v="1421569"/>
    <n v="1651335"/>
    <n v="1507436"/>
    <n v="908875"/>
    <n v="529690"/>
    <n v="238201"/>
    <n v="9741625"/>
    <x v="320"/>
    <n v="94"/>
    <n v="70"/>
    <n v="58"/>
    <n v="73"/>
    <n v="63"/>
    <n v="109"/>
    <n v="231"/>
    <n v="360"/>
    <n v="590"/>
    <n v="1075"/>
    <n v="698"/>
    <x v="278"/>
  </r>
  <r>
    <s v="Ohio"/>
    <s v="2015"/>
    <n v="660375"/>
    <n v="1408371"/>
    <n v="1480498"/>
    <n v="1379763"/>
    <n v="1349684"/>
    <n v="1550578"/>
    <n v="1468608"/>
    <n v="907911"/>
    <n v="508438"/>
    <n v="235189"/>
    <n v="9297877"/>
    <x v="321"/>
    <n v="114"/>
    <n v="43"/>
    <n v="72"/>
    <n v="70"/>
    <n v="70"/>
    <n v="76"/>
    <n v="204"/>
    <n v="361"/>
    <n v="596"/>
    <n v="1136"/>
    <n v="649"/>
    <x v="279"/>
  </r>
  <r>
    <s v="Ohio"/>
    <s v="2016"/>
    <n v="670871"/>
    <n v="1420795"/>
    <n v="1517005"/>
    <n v="1421579"/>
    <n v="1351859"/>
    <n v="1540720"/>
    <n v="1509241"/>
    <n v="968581"/>
    <n v="519738"/>
    <n v="241163"/>
    <n v="9432070"/>
    <x v="322"/>
    <n v="118"/>
    <n v="61"/>
    <n v="48"/>
    <n v="72"/>
    <n v="61"/>
    <n v="76"/>
    <n v="212"/>
    <n v="355"/>
    <n v="539"/>
    <n v="879"/>
    <n v="648"/>
    <x v="280"/>
  </r>
  <r>
    <s v="Ohio"/>
    <s v="2017"/>
    <n v="669127"/>
    <n v="1407643"/>
    <n v="1501292"/>
    <n v="1430750"/>
    <n v="1340026"/>
    <n v="1509164"/>
    <n v="1523106"/>
    <n v="1000157"/>
    <n v="524848"/>
    <n v="243639"/>
    <n v="9381108"/>
    <x v="323"/>
    <n v="130"/>
    <n v="61"/>
    <n v="63"/>
    <n v="75"/>
    <n v="42"/>
    <n v="78"/>
    <n v="210"/>
    <n v="381"/>
    <n v="544"/>
    <n v="963"/>
    <n v="659"/>
    <x v="281"/>
  </r>
  <r>
    <s v="Oklahoma"/>
    <s v="2009"/>
    <n v="258216"/>
    <n v="484270"/>
    <n v="535194"/>
    <n v="477060"/>
    <n v="460881"/>
    <n v="500843"/>
    <n v="391961"/>
    <n v="252410"/>
    <n v="164487"/>
    <n v="60690"/>
    <n v="3108425"/>
    <x v="324"/>
    <n v="116"/>
    <n v="64"/>
    <n v="72"/>
    <n v="61"/>
    <n v="61"/>
    <n v="68"/>
    <n v="73"/>
    <n v="105"/>
    <n v="234"/>
    <n v="326"/>
    <n v="515"/>
    <x v="187"/>
  </r>
  <r>
    <s v="Oklahoma"/>
    <s v="2010"/>
    <n v="253016"/>
    <n v="493380"/>
    <n v="530037"/>
    <n v="476726"/>
    <n v="460453"/>
    <n v="511306"/>
    <n v="409844"/>
    <n v="262034"/>
    <n v="158684"/>
    <n v="58731"/>
    <n v="3134762"/>
    <x v="325"/>
    <n v="109"/>
    <n v="67"/>
    <n v="46"/>
    <n v="63"/>
    <n v="63"/>
    <n v="60"/>
    <n v="77"/>
    <n v="81"/>
    <n v="225"/>
    <n v="298"/>
    <n v="485"/>
    <x v="282"/>
  </r>
  <r>
    <s v="Oklahoma"/>
    <s v="2011"/>
    <n v="246471"/>
    <n v="478775"/>
    <n v="508186"/>
    <n v="471822"/>
    <n v="442658"/>
    <n v="493919"/>
    <n v="405396"/>
    <n v="256838"/>
    <n v="153657"/>
    <n v="56428"/>
    <n v="3047227"/>
    <x v="326"/>
    <n v="139"/>
    <n v="64"/>
    <n v="58"/>
    <n v="55"/>
    <n v="51"/>
    <n v="65"/>
    <n v="87"/>
    <n v="133"/>
    <n v="219"/>
    <n v="326"/>
    <n v="519"/>
    <x v="283"/>
  </r>
  <r>
    <s v="Oklahoma"/>
    <s v="2012"/>
    <n v="257612"/>
    <n v="506183"/>
    <n v="530832"/>
    <n v="496967"/>
    <n v="457710"/>
    <n v="512693"/>
    <n v="435947"/>
    <n v="277935"/>
    <n v="161865"/>
    <n v="61583"/>
    <n v="3197944"/>
    <x v="327"/>
    <n v="129"/>
    <n v="54"/>
    <n v="56"/>
    <n v="86"/>
    <n v="59"/>
    <n v="48"/>
    <n v="70"/>
    <n v="70"/>
    <n v="139"/>
    <n v="229"/>
    <n v="502"/>
    <x v="284"/>
  </r>
  <r>
    <s v="Oklahoma"/>
    <s v="2013"/>
    <n v="254531"/>
    <n v="501094"/>
    <n v="520746"/>
    <n v="494310"/>
    <n v="448601"/>
    <n v="495392"/>
    <n v="435986"/>
    <n v="280612"/>
    <n v="160141"/>
    <n v="61063"/>
    <n v="3150660"/>
    <x v="328"/>
    <n v="116"/>
    <n v="59"/>
    <n v="55"/>
    <n v="62"/>
    <n v="65"/>
    <n v="37"/>
    <n v="96"/>
    <n v="95"/>
    <n v="171"/>
    <n v="305"/>
    <n v="490"/>
    <x v="285"/>
  </r>
  <r>
    <s v="Oklahoma"/>
    <s v="2014"/>
    <n v="249172"/>
    <n v="488633"/>
    <n v="514689"/>
    <n v="493346"/>
    <n v="438202"/>
    <n v="473212"/>
    <n v="432580"/>
    <n v="278357"/>
    <n v="155768"/>
    <n v="61223"/>
    <n v="3089834"/>
    <x v="329"/>
    <n v="104"/>
    <n v="56"/>
    <n v="46"/>
    <n v="57"/>
    <n v="73"/>
    <n v="67"/>
    <n v="101"/>
    <n v="108"/>
    <n v="155"/>
    <n v="257"/>
    <n v="504"/>
    <x v="286"/>
  </r>
  <r>
    <s v="Oklahoma"/>
    <s v="2015"/>
    <n v="250611"/>
    <n v="499522"/>
    <n v="511672"/>
    <n v="499348"/>
    <n v="445633"/>
    <n v="475484"/>
    <n v="448540"/>
    <n v="295145"/>
    <n v="161829"/>
    <n v="64091"/>
    <n v="3130810"/>
    <x v="330"/>
    <n v="119"/>
    <n v="66"/>
    <n v="53"/>
    <n v="63"/>
    <n v="62"/>
    <n v="81"/>
    <n v="82"/>
    <n v="116"/>
    <n v="208"/>
    <n v="256"/>
    <n v="526"/>
    <x v="287"/>
  </r>
  <r>
    <s v="Oklahoma"/>
    <s v="2016"/>
    <n v="244522"/>
    <n v="488068"/>
    <n v="502920"/>
    <n v="492286"/>
    <n v="435563"/>
    <n v="448922"/>
    <n v="435775"/>
    <n v="292958"/>
    <n v="155920"/>
    <n v="60735"/>
    <n v="3048056"/>
    <x v="331"/>
    <n v="117"/>
    <n v="51"/>
    <n v="60"/>
    <n v="63"/>
    <n v="62"/>
    <n v="59"/>
    <n v="84"/>
    <n v="74"/>
    <n v="130"/>
    <n v="196"/>
    <n v="496"/>
    <x v="288"/>
  </r>
  <r>
    <s v="Oklahoma"/>
    <s v="2017"/>
    <n v="242749"/>
    <n v="490273"/>
    <n v="487488"/>
    <n v="495859"/>
    <n v="441690"/>
    <n v="444369"/>
    <n v="441974"/>
    <n v="299506"/>
    <n v="155834"/>
    <n v="60226"/>
    <n v="3044402"/>
    <x v="332"/>
    <n v="124"/>
    <n v="72"/>
    <n v="65"/>
    <n v="68"/>
    <n v="51"/>
    <n v="38"/>
    <n v="70"/>
    <n v="122"/>
    <n v="150"/>
    <n v="206"/>
    <n v="488"/>
    <x v="43"/>
  </r>
  <r>
    <s v="Oregon"/>
    <s v="2009"/>
    <n v="236503"/>
    <n v="468409"/>
    <n v="504994"/>
    <n v="499861"/>
    <n v="500843"/>
    <n v="547269"/>
    <n v="450190"/>
    <n v="250647"/>
    <n v="164593"/>
    <n v="73066"/>
    <n v="3208069"/>
    <x v="333"/>
    <n v="102"/>
    <n v="55"/>
    <n v="55"/>
    <n v="72"/>
    <n v="68"/>
    <n v="56"/>
    <n v="61"/>
    <n v="71"/>
    <n v="106"/>
    <n v="213"/>
    <n v="469"/>
    <x v="289"/>
  </r>
  <r>
    <s v="Oregon"/>
    <s v="2010"/>
    <n v="233854"/>
    <n v="476761"/>
    <n v="507891"/>
    <n v="508181"/>
    <n v="502562"/>
    <n v="545182"/>
    <n v="475380"/>
    <n v="266704"/>
    <n v="166288"/>
    <n v="74239"/>
    <n v="3249811"/>
    <x v="334"/>
    <n v="135"/>
    <n v="71"/>
    <n v="51"/>
    <n v="59"/>
    <n v="65"/>
    <n v="68"/>
    <n v="74"/>
    <n v="45"/>
    <n v="77"/>
    <n v="227"/>
    <n v="523"/>
    <x v="290"/>
  </r>
  <r>
    <s v="Oregon"/>
    <s v="2011"/>
    <n v="232898"/>
    <n v="472197"/>
    <n v="502701"/>
    <n v="512171"/>
    <n v="496039"/>
    <n v="534242"/>
    <n v="485872"/>
    <n v="273134"/>
    <n v="163936"/>
    <n v="72577"/>
    <n v="3236120"/>
    <x v="335"/>
    <n v="123"/>
    <n v="57"/>
    <n v="70"/>
    <n v="65"/>
    <n v="70"/>
    <n v="64"/>
    <n v="57"/>
    <n v="43"/>
    <n v="74"/>
    <n v="207"/>
    <n v="506"/>
    <x v="291"/>
  </r>
  <r>
    <s v="Oregon"/>
    <s v="2012"/>
    <n v="227131"/>
    <n v="462626"/>
    <n v="492875"/>
    <n v="511030"/>
    <n v="487830"/>
    <n v="514994"/>
    <n v="483355"/>
    <n v="275605"/>
    <n v="156757"/>
    <n v="72733"/>
    <n v="3179841"/>
    <x v="336"/>
    <n v="92"/>
    <n v="55"/>
    <n v="72"/>
    <n v="62"/>
    <n v="43"/>
    <n v="62"/>
    <n v="54"/>
    <n v="54"/>
    <n v="75"/>
    <n v="197"/>
    <n v="440"/>
    <x v="292"/>
  </r>
  <r>
    <s v="Oregon"/>
    <s v="2013"/>
    <n v="229177"/>
    <n v="469839"/>
    <n v="499635"/>
    <n v="518665"/>
    <n v="492327"/>
    <n v="515172"/>
    <n v="503080"/>
    <n v="300919"/>
    <n v="161696"/>
    <n v="76257"/>
    <n v="3227895"/>
    <x v="337"/>
    <n v="108"/>
    <n v="64"/>
    <n v="41"/>
    <n v="59"/>
    <n v="55"/>
    <n v="48"/>
    <n v="63"/>
    <n v="68"/>
    <n v="97"/>
    <n v="240"/>
    <n v="438"/>
    <x v="50"/>
  </r>
  <r>
    <s v="Oregon"/>
    <s v="2014"/>
    <n v="226112"/>
    <n v="470018"/>
    <n v="498441"/>
    <n v="522454"/>
    <n v="499382"/>
    <n v="510885"/>
    <n v="510038"/>
    <n v="317238"/>
    <n v="162964"/>
    <n v="76679"/>
    <n v="3237330"/>
    <x v="338"/>
    <n v="126"/>
    <n v="52"/>
    <n v="59"/>
    <n v="54"/>
    <n v="68"/>
    <n v="77"/>
    <n v="70"/>
    <n v="85"/>
    <n v="91"/>
    <n v="186"/>
    <n v="506"/>
    <x v="293"/>
  </r>
  <r>
    <s v="Oregon"/>
    <s v="2015"/>
    <n v="223552"/>
    <n v="464051"/>
    <n v="495280"/>
    <n v="521575"/>
    <n v="493855"/>
    <n v="497184"/>
    <n v="509052"/>
    <n v="330949"/>
    <n v="162554"/>
    <n v="78316"/>
    <n v="3204549"/>
    <x v="339"/>
    <n v="140"/>
    <n v="63"/>
    <n v="58"/>
    <n v="67"/>
    <n v="53"/>
    <n v="59"/>
    <n v="58"/>
    <n v="57"/>
    <n v="95"/>
    <n v="219"/>
    <n v="498"/>
    <x v="294"/>
  </r>
  <r>
    <s v="Oregon"/>
    <s v="2016"/>
    <n v="230555"/>
    <n v="479171"/>
    <n v="509293"/>
    <n v="546724"/>
    <n v="516978"/>
    <n v="514358"/>
    <n v="536705"/>
    <n v="373611"/>
    <n v="175021"/>
    <n v="84531"/>
    <n v="3333784"/>
    <x v="340"/>
    <n v="133"/>
    <n v="56"/>
    <n v="56"/>
    <n v="60"/>
    <n v="56"/>
    <n v="49"/>
    <n v="57"/>
    <n v="80"/>
    <n v="99"/>
    <n v="177"/>
    <n v="467"/>
    <x v="295"/>
  </r>
  <r>
    <s v="Oregon"/>
    <s v="2017"/>
    <n v="226322"/>
    <n v="473065"/>
    <n v="498363"/>
    <n v="547051"/>
    <n v="516265"/>
    <n v="501461"/>
    <n v="523735"/>
    <n v="377179"/>
    <n v="172622"/>
    <n v="80447"/>
    <n v="3286262"/>
    <x v="341"/>
    <n v="124"/>
    <n v="66"/>
    <n v="50"/>
    <n v="71"/>
    <n v="58"/>
    <n v="60"/>
    <n v="69"/>
    <n v="79"/>
    <n v="113"/>
    <n v="270"/>
    <n v="498"/>
    <x v="296"/>
  </r>
  <r>
    <s v="Pennsylvania"/>
    <s v="2009"/>
    <n v="739139"/>
    <n v="1545709"/>
    <n v="1717907"/>
    <n v="1500927"/>
    <n v="1727962"/>
    <n v="1915534"/>
    <n v="1453349"/>
    <n v="916826"/>
    <n v="714106"/>
    <n v="284684"/>
    <n v="10600527"/>
    <x v="342"/>
    <n v="126"/>
    <n v="60"/>
    <n v="44"/>
    <n v="58"/>
    <n v="63"/>
    <n v="110"/>
    <n v="181"/>
    <n v="270"/>
    <n v="686"/>
    <n v="1232"/>
    <n v="642"/>
    <x v="297"/>
  </r>
  <r>
    <s v="Pennsylvania"/>
    <s v="2010"/>
    <n v="725474"/>
    <n v="1554317"/>
    <n v="1753348"/>
    <n v="1478695"/>
    <n v="1683482"/>
    <n v="1923624"/>
    <n v="1517166"/>
    <n v="937051"/>
    <n v="696253"/>
    <n v="286483"/>
    <n v="10636106"/>
    <x v="343"/>
    <n v="139"/>
    <n v="45"/>
    <n v="51"/>
    <n v="56"/>
    <n v="63"/>
    <n v="72"/>
    <n v="136"/>
    <n v="256"/>
    <n v="615"/>
    <n v="1176"/>
    <n v="562"/>
    <x v="298"/>
  </r>
  <r>
    <s v="Pennsylvania"/>
    <s v="2011"/>
    <n v="720027"/>
    <n v="1531029"/>
    <n v="1752563"/>
    <n v="1482763"/>
    <n v="1632950"/>
    <n v="1907251"/>
    <n v="1557103"/>
    <n v="947217"/>
    <n v="677202"/>
    <n v="292467"/>
    <n v="10583686"/>
    <x v="344"/>
    <n v="124"/>
    <n v="71"/>
    <n v="67"/>
    <n v="61"/>
    <n v="77"/>
    <n v="88"/>
    <n v="175"/>
    <n v="312"/>
    <n v="691"/>
    <n v="1423"/>
    <n v="663"/>
    <x v="299"/>
  </r>
  <r>
    <s v="Pennsylvania"/>
    <s v="2012"/>
    <n v="722424"/>
    <n v="1533745"/>
    <n v="1761441"/>
    <n v="1513070"/>
    <n v="1606422"/>
    <n v="1911482"/>
    <n v="1614670"/>
    <n v="985575"/>
    <n v="670713"/>
    <n v="303342"/>
    <n v="10663254"/>
    <x v="345"/>
    <n v="123"/>
    <n v="56"/>
    <n v="54"/>
    <n v="42"/>
    <n v="52"/>
    <n v="50"/>
    <n v="108"/>
    <n v="258"/>
    <n v="646"/>
    <n v="1208"/>
    <n v="485"/>
    <x v="300"/>
  </r>
  <r>
    <s v="Pennsylvania"/>
    <s v="2013"/>
    <n v="714398"/>
    <n v="1518363"/>
    <n v="1742239"/>
    <n v="1536399"/>
    <n v="1566108"/>
    <n v="1880278"/>
    <n v="1650047"/>
    <n v="1008633"/>
    <n v="658688"/>
    <n v="308209"/>
    <n v="10607832"/>
    <x v="346"/>
    <n v="130"/>
    <n v="49"/>
    <n v="70"/>
    <n v="64"/>
    <n v="58"/>
    <n v="80"/>
    <n v="190"/>
    <n v="302"/>
    <n v="708"/>
    <n v="1526"/>
    <n v="641"/>
    <x v="301"/>
  </r>
  <r>
    <s v="Pennsylvania"/>
    <s v="2014"/>
    <n v="707553"/>
    <n v="1499873"/>
    <n v="1704755"/>
    <n v="1554538"/>
    <n v="1527756"/>
    <n v="1840688"/>
    <n v="1676019"/>
    <n v="1040715"/>
    <n v="647890"/>
    <n v="313739"/>
    <n v="10511182"/>
    <x v="347"/>
    <n v="145"/>
    <n v="61"/>
    <n v="47"/>
    <n v="51"/>
    <n v="54"/>
    <n v="87"/>
    <n v="218"/>
    <n v="320"/>
    <n v="611"/>
    <n v="1232"/>
    <n v="663"/>
    <x v="302"/>
  </r>
  <r>
    <s v="Pennsylvania"/>
    <s v="2015"/>
    <n v="701118"/>
    <n v="1481242"/>
    <n v="1701751"/>
    <n v="1569217"/>
    <n v="1490624"/>
    <n v="1788494"/>
    <n v="1683134"/>
    <n v="1066015"/>
    <n v="633374"/>
    <n v="308737"/>
    <n v="10415580"/>
    <x v="348"/>
    <n v="137"/>
    <n v="65"/>
    <n v="54"/>
    <n v="64"/>
    <n v="75"/>
    <n v="71"/>
    <n v="199"/>
    <n v="355"/>
    <n v="697"/>
    <n v="1508"/>
    <n v="665"/>
    <x v="303"/>
  </r>
  <r>
    <s v="Pennsylvania"/>
    <s v="2016"/>
    <n v="710555"/>
    <n v="1500529"/>
    <n v="1705338"/>
    <n v="1626742"/>
    <n v="1506311"/>
    <n v="1789843"/>
    <n v="1745805"/>
    <n v="1140572"/>
    <n v="651997"/>
    <n v="321261"/>
    <n v="10585123"/>
    <x v="349"/>
    <n v="106"/>
    <n v="57"/>
    <n v="51"/>
    <n v="70"/>
    <n v="57"/>
    <n v="92"/>
    <n v="150"/>
    <n v="356"/>
    <n v="624"/>
    <n v="1191"/>
    <n v="583"/>
    <x v="304"/>
  </r>
  <r>
    <s v="Pennsylvania"/>
    <s v="2017"/>
    <n v="709882"/>
    <n v="1496357"/>
    <n v="1690044"/>
    <n v="1643229"/>
    <n v="1495692"/>
    <n v="1763056"/>
    <n v="1776802"/>
    <n v="1191125"/>
    <n v="656842"/>
    <n v="323585"/>
    <n v="10575062"/>
    <x v="350"/>
    <n v="102"/>
    <n v="54"/>
    <n v="53"/>
    <n v="53"/>
    <n v="59"/>
    <n v="66"/>
    <n v="195"/>
    <n v="360"/>
    <n v="611"/>
    <n v="1422"/>
    <n v="582"/>
    <x v="305"/>
  </r>
  <r>
    <s v="Rhode Island"/>
    <s v="2009"/>
    <n v="61090"/>
    <n v="129219"/>
    <n v="152565"/>
    <n v="132593"/>
    <n v="153612"/>
    <n v="160691"/>
    <n v="118191"/>
    <n v="70284"/>
    <n v="55548"/>
    <n v="23552"/>
    <n v="907961"/>
    <x v="351"/>
    <n v="134"/>
    <n v="62"/>
    <n v="68"/>
    <n v="46"/>
    <n v="81"/>
    <n v="61"/>
    <n v="64"/>
    <n v="56"/>
    <n v="61"/>
    <n v="98"/>
    <n v="516"/>
    <x v="65"/>
  </r>
  <r>
    <s v="Rhode Island"/>
    <s v="2010"/>
    <n v="59283"/>
    <n v="127534"/>
    <n v="160699"/>
    <n v="127787"/>
    <n v="146915"/>
    <n v="160828"/>
    <n v="122761"/>
    <n v="70635"/>
    <n v="54669"/>
    <n v="24560"/>
    <n v="905807"/>
    <x v="352"/>
    <n v="129"/>
    <n v="62"/>
    <n v="57"/>
    <n v="66"/>
    <n v="53"/>
    <n v="66"/>
    <n v="52"/>
    <n v="63"/>
    <n v="73"/>
    <n v="108"/>
    <n v="485"/>
    <x v="252"/>
  </r>
  <r>
    <s v="Rhode Island"/>
    <s v="2011"/>
    <n v="58003"/>
    <n v="126279"/>
    <n v="161451"/>
    <n v="127380"/>
    <n v="142138"/>
    <n v="160669"/>
    <n v="127613"/>
    <n v="72232"/>
    <n v="53683"/>
    <n v="25087"/>
    <n v="903533"/>
    <x v="353"/>
    <n v="120"/>
    <n v="63"/>
    <n v="71"/>
    <n v="66"/>
    <n v="53"/>
    <n v="63"/>
    <n v="60"/>
    <n v="64"/>
    <n v="66"/>
    <n v="120"/>
    <n v="496"/>
    <x v="92"/>
  </r>
  <r>
    <s v="Rhode Island"/>
    <s v="2012"/>
    <n v="56621"/>
    <n v="124766"/>
    <n v="161409"/>
    <n v="128130"/>
    <n v="137112"/>
    <n v="160128"/>
    <n v="130742"/>
    <n v="75066"/>
    <n v="51453"/>
    <n v="26116"/>
    <n v="898908"/>
    <x v="354"/>
    <n v="119"/>
    <n v="53"/>
    <n v="56"/>
    <n v="69"/>
    <n v="74"/>
    <n v="48"/>
    <n v="56"/>
    <n v="49"/>
    <n v="62"/>
    <n v="86"/>
    <n v="475"/>
    <x v="306"/>
  </r>
  <r>
    <s v="Rhode Island"/>
    <s v="2013"/>
    <n v="56278"/>
    <n v="123211"/>
    <n v="160716"/>
    <n v="129838"/>
    <n v="133709"/>
    <n v="159530"/>
    <n v="134100"/>
    <n v="78668"/>
    <n v="50036"/>
    <n v="27202"/>
    <n v="897382"/>
    <x v="355"/>
    <n v="108"/>
    <n v="65"/>
    <n v="57"/>
    <n v="63"/>
    <n v="48"/>
    <n v="37"/>
    <n v="49"/>
    <n v="53"/>
    <n v="46"/>
    <n v="104"/>
    <n v="427"/>
    <x v="101"/>
  </r>
  <r>
    <s v="Rhode Island"/>
    <s v="2014"/>
    <n v="55335"/>
    <n v="121849"/>
    <n v="159176"/>
    <n v="132137"/>
    <n v="130328"/>
    <n v="156939"/>
    <n v="137176"/>
    <n v="81733"/>
    <n v="49354"/>
    <n v="27806"/>
    <n v="892940"/>
    <x v="356"/>
    <n v="122"/>
    <n v="65"/>
    <n v="54"/>
    <n v="74"/>
    <n v="65"/>
    <n v="57"/>
    <n v="60"/>
    <n v="56"/>
    <n v="74"/>
    <n v="100"/>
    <n v="497"/>
    <x v="66"/>
  </r>
  <r>
    <s v="Rhode Island"/>
    <s v="2015"/>
    <n v="56513"/>
    <n v="122123"/>
    <n v="156389"/>
    <n v="135631"/>
    <n v="128625"/>
    <n v="153929"/>
    <n v="139139"/>
    <n v="85219"/>
    <n v="48522"/>
    <n v="28050"/>
    <n v="892349"/>
    <x v="357"/>
    <n v="125"/>
    <n v="67"/>
    <n v="52"/>
    <n v="48"/>
    <n v="44"/>
    <n v="53"/>
    <n v="58"/>
    <n v="59"/>
    <n v="59"/>
    <n v="146"/>
    <n v="447"/>
    <x v="107"/>
  </r>
  <r>
    <s v="Rhode Island"/>
    <s v="2016"/>
    <n v="55056"/>
    <n v="118659"/>
    <n v="156283"/>
    <n v="138074"/>
    <n v="125862"/>
    <n v="152606"/>
    <n v="142243"/>
    <n v="88890"/>
    <n v="47757"/>
    <n v="28939"/>
    <n v="888783"/>
    <x v="358"/>
    <n v="110"/>
    <n v="54"/>
    <n v="61"/>
    <n v="57"/>
    <n v="58"/>
    <n v="54"/>
    <n v="57"/>
    <n v="72"/>
    <n v="60"/>
    <n v="72"/>
    <n v="451"/>
    <x v="72"/>
  </r>
  <r>
    <s v="Rhode Island"/>
    <s v="2017"/>
    <n v="54571"/>
    <n v="117794"/>
    <n v="154512"/>
    <n v="140547"/>
    <n v="124511"/>
    <n v="149424"/>
    <n v="144635"/>
    <n v="93339"/>
    <n v="49153"/>
    <n v="27652"/>
    <n v="885994"/>
    <x v="359"/>
    <n v="116"/>
    <n v="70"/>
    <n v="67"/>
    <n v="71"/>
    <n v="64"/>
    <n v="67"/>
    <n v="69"/>
    <n v="57"/>
    <n v="75"/>
    <n v="113"/>
    <n v="524"/>
    <x v="249"/>
  </r>
  <r>
    <s v="South Carolina"/>
    <s v="2009"/>
    <n v="295746"/>
    <n v="571771"/>
    <n v="622320"/>
    <n v="576716"/>
    <n v="606808"/>
    <n v="622041"/>
    <n v="514633"/>
    <n v="314381"/>
    <n v="195410"/>
    <n v="66005"/>
    <n v="3810035"/>
    <x v="360"/>
    <n v="106"/>
    <n v="48"/>
    <n v="51"/>
    <n v="58"/>
    <n v="69"/>
    <n v="69"/>
    <n v="65"/>
    <n v="82"/>
    <n v="197"/>
    <n v="296"/>
    <n v="466"/>
    <x v="307"/>
  </r>
  <r>
    <s v="South Carolina"/>
    <s v="2010"/>
    <n v="292393"/>
    <n v="577660"/>
    <n v="641454"/>
    <n v="568857"/>
    <n v="610387"/>
    <n v="645362"/>
    <n v="543775"/>
    <n v="332562"/>
    <n v="186232"/>
    <n v="66379"/>
    <n v="3879888"/>
    <x v="361"/>
    <n v="117"/>
    <n v="49"/>
    <n v="52"/>
    <n v="48"/>
    <n v="48"/>
    <n v="72"/>
    <n v="62"/>
    <n v="67"/>
    <n v="208"/>
    <n v="327"/>
    <n v="448"/>
    <x v="52"/>
  </r>
  <r>
    <s v="South Carolina"/>
    <s v="2011"/>
    <n v="285158"/>
    <n v="563048"/>
    <n v="626926"/>
    <n v="559420"/>
    <n v="581093"/>
    <n v="620374"/>
    <n v="540579"/>
    <n v="340756"/>
    <n v="182870"/>
    <n v="64150"/>
    <n v="3776598"/>
    <x v="362"/>
    <n v="125"/>
    <n v="73"/>
    <n v="53"/>
    <n v="69"/>
    <n v="77"/>
    <n v="45"/>
    <n v="61"/>
    <n v="94"/>
    <n v="212"/>
    <n v="313"/>
    <n v="503"/>
    <x v="308"/>
  </r>
  <r>
    <s v="South Carolina"/>
    <s v="2012"/>
    <n v="293176"/>
    <n v="580640"/>
    <n v="650946"/>
    <n v="580142"/>
    <n v="588073"/>
    <n v="638785"/>
    <n v="571121"/>
    <n v="366671"/>
    <n v="190559"/>
    <n v="68608"/>
    <n v="3902883"/>
    <x v="363"/>
    <n v="114"/>
    <n v="77"/>
    <n v="79"/>
    <n v="56"/>
    <n v="49"/>
    <n v="73"/>
    <n v="69"/>
    <n v="93"/>
    <n v="205"/>
    <n v="287"/>
    <n v="517"/>
    <x v="309"/>
  </r>
  <r>
    <s v="South Carolina"/>
    <s v="2013"/>
    <n v="290292"/>
    <n v="583427"/>
    <n v="646625"/>
    <n v="584462"/>
    <n v="581535"/>
    <n v="637277"/>
    <n v="581111"/>
    <n v="382225"/>
    <n v="193595"/>
    <n v="71507"/>
    <n v="3904729"/>
    <x v="364"/>
    <n v="126"/>
    <n v="60"/>
    <n v="59"/>
    <n v="59"/>
    <n v="63"/>
    <n v="43"/>
    <n v="64"/>
    <n v="111"/>
    <n v="178"/>
    <n v="282"/>
    <n v="474"/>
    <x v="285"/>
  </r>
  <r>
    <s v="South Carolina"/>
    <s v="2014"/>
    <n v="289255"/>
    <n v="591364"/>
    <n v="650431"/>
    <n v="595362"/>
    <n v="583624"/>
    <n v="641042"/>
    <n v="598428"/>
    <n v="407455"/>
    <n v="200165"/>
    <n v="73974"/>
    <n v="3949506"/>
    <x v="365"/>
    <n v="120"/>
    <n v="60"/>
    <n v="73"/>
    <n v="61"/>
    <n v="56"/>
    <n v="66"/>
    <n v="86"/>
    <n v="119"/>
    <n v="173"/>
    <n v="254"/>
    <n v="522"/>
    <x v="310"/>
  </r>
  <r>
    <s v="South Carolina"/>
    <s v="2015"/>
    <n v="282157"/>
    <n v="584388"/>
    <n v="627884"/>
    <n v="589903"/>
    <n v="569830"/>
    <n v="621603"/>
    <n v="592982"/>
    <n v="419463"/>
    <n v="199648"/>
    <n v="74921"/>
    <n v="3868747"/>
    <x v="366"/>
    <n v="106"/>
    <n v="51"/>
    <n v="66"/>
    <n v="72"/>
    <n v="68"/>
    <n v="61"/>
    <n v="70"/>
    <n v="129"/>
    <n v="221"/>
    <n v="328"/>
    <n v="494"/>
    <x v="283"/>
  </r>
  <r>
    <s v="South Carolina"/>
    <s v="2016"/>
    <n v="285450"/>
    <n v="597161"/>
    <n v="633350"/>
    <n v="613147"/>
    <n v="585082"/>
    <n v="635762"/>
    <n v="623512"/>
    <n v="464258"/>
    <n v="210597"/>
    <n v="79233"/>
    <n v="3973464"/>
    <x v="367"/>
    <n v="115"/>
    <n v="44"/>
    <n v="54"/>
    <n v="51"/>
    <n v="51"/>
    <n v="69"/>
    <n v="83"/>
    <n v="102"/>
    <n v="165"/>
    <n v="244"/>
    <n v="467"/>
    <x v="311"/>
  </r>
  <r>
    <s v="South Carolina"/>
    <s v="2017"/>
    <n v="282472"/>
    <n v="597775"/>
    <n v="642019"/>
    <n v="620219"/>
    <n v="579019"/>
    <n v="628224"/>
    <n v="620154"/>
    <n v="470145"/>
    <n v="215235"/>
    <n v="81425"/>
    <n v="3969882"/>
    <x v="368"/>
    <n v="117"/>
    <n v="45"/>
    <n v="62"/>
    <n v="64"/>
    <n v="64"/>
    <n v="74"/>
    <n v="70"/>
    <n v="112"/>
    <n v="207"/>
    <n v="255"/>
    <n v="496"/>
    <x v="312"/>
  </r>
  <r>
    <s v="South Dakota"/>
    <s v="2009"/>
    <n v="55524"/>
    <n v="104205"/>
    <n v="119501"/>
    <n v="96951"/>
    <n v="96794"/>
    <n v="114734"/>
    <n v="86549"/>
    <n v="53423"/>
    <n v="40956"/>
    <n v="18535"/>
    <n v="674258"/>
    <x v="369"/>
    <n v="115"/>
    <n v="66"/>
    <n v="44"/>
    <n v="63"/>
    <n v="59"/>
    <n v="54"/>
    <n v="51"/>
    <n v="58"/>
    <n v="79"/>
    <n v="73"/>
    <n v="452"/>
    <x v="64"/>
  </r>
  <r>
    <s v="South Dakota"/>
    <s v="2010"/>
    <n v="50288"/>
    <n v="95434"/>
    <n v="101399"/>
    <n v="88239"/>
    <n v="85625"/>
    <n v="101445"/>
    <n v="77814"/>
    <n v="47008"/>
    <n v="33668"/>
    <n v="15678"/>
    <n v="600244"/>
    <x v="370"/>
    <n v="115"/>
    <n v="59"/>
    <n v="59"/>
    <n v="51"/>
    <n v="58"/>
    <n v="61"/>
    <n v="50"/>
    <n v="65"/>
    <n v="70"/>
    <n v="80"/>
    <n v="453"/>
    <x v="65"/>
  </r>
  <r>
    <s v="South Dakota"/>
    <s v="2011"/>
    <n v="55490"/>
    <n v="104915"/>
    <n v="107947"/>
    <n v="97333"/>
    <n v="92010"/>
    <n v="111621"/>
    <n v="89612"/>
    <n v="53055"/>
    <n v="36769"/>
    <n v="17113"/>
    <n v="658928"/>
    <x v="371"/>
    <n v="125"/>
    <n v="48"/>
    <n v="52"/>
    <n v="66"/>
    <n v="58"/>
    <n v="60"/>
    <n v="56"/>
    <n v="66"/>
    <n v="58"/>
    <n v="82"/>
    <n v="465"/>
    <x v="71"/>
  </r>
  <r>
    <s v="South Dakota"/>
    <s v="2012"/>
    <n v="51203"/>
    <n v="96194"/>
    <n v="104445"/>
    <n v="94558"/>
    <n v="84493"/>
    <n v="104841"/>
    <n v="89515"/>
    <n v="52000"/>
    <n v="35928"/>
    <n v="17186"/>
    <n v="625249"/>
    <x v="372"/>
    <n v="107"/>
    <n v="63"/>
    <n v="39"/>
    <n v="53"/>
    <n v="50"/>
    <n v="56"/>
    <n v="54"/>
    <n v="65"/>
    <n v="60"/>
    <n v="111"/>
    <n v="422"/>
    <x v="102"/>
  </r>
  <r>
    <s v="South Dakota"/>
    <s v="2013"/>
    <n v="46871"/>
    <n v="90543"/>
    <n v="91488"/>
    <n v="88409"/>
    <n v="79729"/>
    <n v="94218"/>
    <n v="86139"/>
    <n v="52094"/>
    <n v="33032"/>
    <n v="15440"/>
    <n v="577397"/>
    <x v="373"/>
    <n v="120"/>
    <n v="57"/>
    <n v="69"/>
    <n v="54"/>
    <n v="68"/>
    <n v="43"/>
    <n v="56"/>
    <n v="68"/>
    <n v="59"/>
    <n v="118"/>
    <n v="467"/>
    <x v="249"/>
  </r>
  <r>
    <s v="South Dakota"/>
    <s v="2014"/>
    <n v="41355"/>
    <n v="80149"/>
    <n v="81655"/>
    <n v="78222"/>
    <n v="69592"/>
    <n v="82043"/>
    <n v="74858"/>
    <n v="45470"/>
    <n v="28211"/>
    <n v="14026"/>
    <n v="507874"/>
    <x v="374"/>
    <n v="136"/>
    <n v="60"/>
    <n v="74"/>
    <n v="51"/>
    <n v="53"/>
    <n v="55"/>
    <n v="75"/>
    <n v="53"/>
    <n v="56"/>
    <n v="93"/>
    <n v="504"/>
    <x v="214"/>
  </r>
  <r>
    <s v="South Dakota"/>
    <s v="2015"/>
    <n v="39710"/>
    <n v="77492"/>
    <n v="82243"/>
    <n v="72241"/>
    <n v="64116"/>
    <n v="72210"/>
    <n v="72810"/>
    <n v="44865"/>
    <n v="27779"/>
    <n v="13115"/>
    <n v="480822"/>
    <x v="375"/>
    <n v="118"/>
    <n v="45"/>
    <n v="61"/>
    <n v="70"/>
    <n v="61"/>
    <n v="71"/>
    <n v="56"/>
    <n v="58"/>
    <n v="55"/>
    <n v="120"/>
    <n v="482"/>
    <x v="238"/>
  </r>
  <r>
    <s v="South Dakota"/>
    <s v="2016"/>
    <n v="49913"/>
    <n v="97027"/>
    <n v="99389"/>
    <n v="96453"/>
    <n v="83705"/>
    <n v="91239"/>
    <n v="93824"/>
    <n v="57153"/>
    <n v="32386"/>
    <n v="15843"/>
    <n v="611550"/>
    <x v="376"/>
    <n v="111"/>
    <n v="58"/>
    <n v="57"/>
    <n v="60"/>
    <n v="65"/>
    <n v="52"/>
    <n v="60"/>
    <n v="68"/>
    <n v="73"/>
    <n v="103"/>
    <n v="463"/>
    <x v="252"/>
  </r>
  <r>
    <s v="South Dakota"/>
    <s v="2017"/>
    <n v="48968"/>
    <n v="98793"/>
    <n v="91455"/>
    <n v="96698"/>
    <n v="86699"/>
    <n v="89322"/>
    <n v="95115"/>
    <n v="63031"/>
    <n v="33439"/>
    <n v="15326"/>
    <n v="607050"/>
    <x v="377"/>
    <n v="115"/>
    <n v="67"/>
    <n v="61"/>
    <n v="63"/>
    <n v="56"/>
    <n v="61"/>
    <n v="61"/>
    <n v="62"/>
    <n v="63"/>
    <n v="90"/>
    <n v="484"/>
    <x v="65"/>
  </r>
  <r>
    <s v="Tennessee"/>
    <s v="2009"/>
    <n v="405976"/>
    <n v="795173"/>
    <n v="815504"/>
    <n v="820089"/>
    <n v="861013"/>
    <n v="879132"/>
    <n v="696164"/>
    <n v="426951"/>
    <n v="262075"/>
    <n v="94521"/>
    <n v="5273051"/>
    <x v="378"/>
    <n v="112"/>
    <n v="65"/>
    <n v="49"/>
    <n v="73"/>
    <n v="63"/>
    <n v="94"/>
    <n v="131"/>
    <n v="159"/>
    <n v="378"/>
    <n v="554"/>
    <n v="587"/>
    <x v="313"/>
  </r>
  <r>
    <s v="Tennessee"/>
    <s v="2010"/>
    <n v="397269"/>
    <n v="812154"/>
    <n v="837875"/>
    <n v="807299"/>
    <n v="858371"/>
    <n v="894880"/>
    <n v="729715"/>
    <n v="449260"/>
    <n v="258211"/>
    <n v="92770"/>
    <n v="5337563"/>
    <x v="379"/>
    <n v="115"/>
    <n v="64"/>
    <n v="62"/>
    <n v="70"/>
    <n v="64"/>
    <n v="75"/>
    <n v="124"/>
    <n v="209"/>
    <n v="373"/>
    <n v="535"/>
    <n v="574"/>
    <x v="91"/>
  </r>
  <r>
    <s v="Tennessee"/>
    <s v="2011"/>
    <n v="400810"/>
    <n v="818222"/>
    <n v="849845"/>
    <n v="813804"/>
    <n v="854566"/>
    <n v="903746"/>
    <n v="754997"/>
    <n v="466153"/>
    <n v="263035"/>
    <n v="97141"/>
    <n v="5395990"/>
    <x v="380"/>
    <n v="131"/>
    <n v="64"/>
    <n v="66"/>
    <n v="52"/>
    <n v="58"/>
    <n v="64"/>
    <n v="120"/>
    <n v="236"/>
    <n v="406"/>
    <n v="550"/>
    <n v="555"/>
    <x v="314"/>
  </r>
  <r>
    <s v="Tennessee"/>
    <s v="2012"/>
    <n v="394980"/>
    <n v="807694"/>
    <n v="842575"/>
    <n v="803758"/>
    <n v="830402"/>
    <n v="886828"/>
    <n v="757593"/>
    <n v="469360"/>
    <n v="258073"/>
    <n v="95557"/>
    <n v="5323830"/>
    <x v="381"/>
    <n v="132"/>
    <n v="68"/>
    <n v="47"/>
    <n v="51"/>
    <n v="73"/>
    <n v="55"/>
    <n v="122"/>
    <n v="220"/>
    <n v="355"/>
    <n v="630"/>
    <n v="548"/>
    <x v="315"/>
  </r>
  <r>
    <s v="Tennessee"/>
    <s v="2013"/>
    <n v="379900"/>
    <n v="783085"/>
    <n v="820827"/>
    <n v="786350"/>
    <n v="798556"/>
    <n v="857751"/>
    <n v="754457"/>
    <n v="477130"/>
    <n v="256269"/>
    <n v="95546"/>
    <n v="5180926"/>
    <x v="382"/>
    <n v="125"/>
    <n v="68"/>
    <n v="74"/>
    <n v="61"/>
    <n v="65"/>
    <n v="72"/>
    <n v="154"/>
    <n v="251"/>
    <n v="411"/>
    <n v="597"/>
    <n v="619"/>
    <x v="316"/>
  </r>
  <r>
    <s v="Tennessee"/>
    <s v="2014"/>
    <n v="385437"/>
    <n v="800607"/>
    <n v="837108"/>
    <n v="804890"/>
    <n v="803426"/>
    <n v="861263"/>
    <n v="778299"/>
    <n v="509741"/>
    <n v="272245"/>
    <n v="102244"/>
    <n v="5271030"/>
    <x v="383"/>
    <n v="105"/>
    <n v="70"/>
    <n v="49"/>
    <n v="69"/>
    <n v="82"/>
    <n v="113"/>
    <n v="180"/>
    <n v="257"/>
    <n v="409"/>
    <n v="582"/>
    <n v="668"/>
    <x v="317"/>
  </r>
  <r>
    <s v="Tennessee"/>
    <s v="2015"/>
    <n v="386951"/>
    <n v="807020"/>
    <n v="843274"/>
    <n v="818035"/>
    <n v="807114"/>
    <n v="865057"/>
    <n v="797561"/>
    <n v="530106"/>
    <n v="271630"/>
    <n v="102567"/>
    <n v="5325012"/>
    <x v="384"/>
    <n v="104"/>
    <n v="76"/>
    <n v="67"/>
    <n v="65"/>
    <n v="64"/>
    <n v="80"/>
    <n v="126"/>
    <n v="308"/>
    <n v="485"/>
    <n v="645"/>
    <n v="582"/>
    <x v="318"/>
  </r>
  <r>
    <s v="Tennessee"/>
    <s v="2016"/>
    <n v="380491"/>
    <n v="789766"/>
    <n v="831398"/>
    <n v="816042"/>
    <n v="788738"/>
    <n v="841039"/>
    <n v="788599"/>
    <n v="540841"/>
    <n v="270947"/>
    <n v="101075"/>
    <n v="5236073"/>
    <x v="385"/>
    <n v="121"/>
    <n v="56"/>
    <n v="49"/>
    <n v="62"/>
    <n v="59"/>
    <n v="79"/>
    <n v="181"/>
    <n v="281"/>
    <n v="412"/>
    <n v="519"/>
    <n v="607"/>
    <x v="319"/>
  </r>
  <r>
    <s v="Tennessee"/>
    <s v="2017"/>
    <n v="388020"/>
    <n v="804158"/>
    <n v="851935"/>
    <n v="847780"/>
    <n v="801261"/>
    <n v="849450"/>
    <n v="809823"/>
    <n v="561234"/>
    <n v="277018"/>
    <n v="105893"/>
    <n v="5352427"/>
    <x v="386"/>
    <n v="127"/>
    <n v="50"/>
    <n v="53"/>
    <n v="63"/>
    <n v="70"/>
    <n v="96"/>
    <n v="169"/>
    <n v="337"/>
    <n v="439"/>
    <n v="545"/>
    <n v="628"/>
    <x v="320"/>
  </r>
  <r>
    <s v="Texas"/>
    <s v="2009"/>
    <n v="1985632"/>
    <n v="3566779"/>
    <n v="3508391"/>
    <n v="3482932"/>
    <n v="3379840"/>
    <n v="3189723"/>
    <n v="2232492"/>
    <n v="1285089"/>
    <n v="809226"/>
    <n v="293158"/>
    <n v="21345789"/>
    <x v="387"/>
    <n v="121"/>
    <n v="69"/>
    <n v="64"/>
    <n v="81"/>
    <n v="114"/>
    <n v="222"/>
    <n v="317"/>
    <n v="415"/>
    <n v="852"/>
    <n v="1245"/>
    <n v="988"/>
    <x v="321"/>
  </r>
  <r>
    <s v="Texas"/>
    <s v="2010"/>
    <n v="1885803"/>
    <n v="3620371"/>
    <n v="3589556"/>
    <n v="3447913"/>
    <n v="3393703"/>
    <n v="3283185"/>
    <n v="2369751"/>
    <n v="1352728"/>
    <n v="787768"/>
    <n v="286285"/>
    <n v="21590282"/>
    <x v="388"/>
    <n v="135"/>
    <n v="63"/>
    <n v="62"/>
    <n v="67"/>
    <n v="70"/>
    <n v="158"/>
    <n v="266"/>
    <n v="390"/>
    <n v="826"/>
    <n v="1219"/>
    <n v="821"/>
    <x v="322"/>
  </r>
  <r>
    <s v="Texas"/>
    <s v="2011"/>
    <n v="1907833"/>
    <n v="3697567"/>
    <n v="3644264"/>
    <n v="3525526"/>
    <n v="3426332"/>
    <n v="3350979"/>
    <n v="2486300"/>
    <n v="1413636"/>
    <n v="802290"/>
    <n v="297692"/>
    <n v="22038801"/>
    <x v="389"/>
    <n v="121"/>
    <n v="55"/>
    <n v="69"/>
    <n v="73"/>
    <n v="72"/>
    <n v="128"/>
    <n v="280"/>
    <n v="405"/>
    <n v="803"/>
    <n v="1265"/>
    <n v="798"/>
    <x v="323"/>
  </r>
  <r>
    <s v="Texas"/>
    <s v="2012"/>
    <n v="1896399"/>
    <n v="3725402"/>
    <n v="3656213"/>
    <n v="3564400"/>
    <n v="3418189"/>
    <n v="3350452"/>
    <n v="2560511"/>
    <n v="1459940"/>
    <n v="806890"/>
    <n v="305641"/>
    <n v="22171566"/>
    <x v="390"/>
    <n v="117"/>
    <n v="68"/>
    <n v="62"/>
    <n v="63"/>
    <n v="69"/>
    <n v="135"/>
    <n v="252"/>
    <n v="440"/>
    <n v="784"/>
    <n v="1211"/>
    <n v="766"/>
    <x v="322"/>
  </r>
  <r>
    <s v="Texas"/>
    <s v="2013"/>
    <n v="1907489"/>
    <n v="3802850"/>
    <n v="3709931"/>
    <n v="3638293"/>
    <n v="3461464"/>
    <n v="3379635"/>
    <n v="2654631"/>
    <n v="1528824"/>
    <n v="825696"/>
    <n v="314801"/>
    <n v="22554293"/>
    <x v="391"/>
    <n v="135"/>
    <n v="32"/>
    <n v="60"/>
    <n v="64"/>
    <n v="97"/>
    <n v="182"/>
    <n v="365"/>
    <n v="490"/>
    <n v="841"/>
    <n v="1277"/>
    <n v="935"/>
    <x v="324"/>
  </r>
  <r>
    <s v="Texas"/>
    <s v="2014"/>
    <n v="1905853"/>
    <n v="3844021"/>
    <n v="3743231"/>
    <n v="3711055"/>
    <n v="3498689"/>
    <n v="3394588"/>
    <n v="2744060"/>
    <n v="1602628"/>
    <n v="845722"/>
    <n v="324308"/>
    <n v="22841497"/>
    <x v="392"/>
    <n v="119"/>
    <n v="61"/>
    <n v="66"/>
    <n v="98"/>
    <n v="128"/>
    <n v="206"/>
    <n v="458"/>
    <n v="533"/>
    <n v="829"/>
    <n v="1190"/>
    <n v="1136"/>
    <x v="325"/>
  </r>
  <r>
    <s v="Texas"/>
    <s v="2015"/>
    <n v="1871659"/>
    <n v="3792744"/>
    <n v="3718777"/>
    <n v="3690603"/>
    <n v="3460727"/>
    <n v="3313116"/>
    <n v="2754252"/>
    <n v="1638978"/>
    <n v="840220"/>
    <n v="321176"/>
    <n v="22601878"/>
    <x v="393"/>
    <n v="129"/>
    <n v="82"/>
    <n v="55"/>
    <n v="53"/>
    <n v="69"/>
    <n v="158"/>
    <n v="318"/>
    <n v="496"/>
    <n v="826"/>
    <n v="1253"/>
    <n v="864"/>
    <x v="326"/>
  </r>
  <r>
    <s v="Texas"/>
    <s v="2016"/>
    <n v="1903784"/>
    <n v="3867427"/>
    <n v="3773719"/>
    <n v="3792070"/>
    <n v="3531557"/>
    <n v="3351494"/>
    <n v="2849232"/>
    <n v="1748114"/>
    <n v="874849"/>
    <n v="337374"/>
    <n v="23069283"/>
    <x v="394"/>
    <n v="114"/>
    <n v="53"/>
    <n v="72"/>
    <n v="68"/>
    <n v="71"/>
    <n v="112"/>
    <n v="320"/>
    <n v="518"/>
    <n v="716"/>
    <n v="1026"/>
    <n v="810"/>
    <x v="81"/>
  </r>
  <r>
    <s v="Texas"/>
    <s v="2017"/>
    <n v="1909516"/>
    <n v="3894976"/>
    <n v="3799181"/>
    <n v="3872245"/>
    <n v="3586498"/>
    <n v="3381570"/>
    <n v="2929188"/>
    <n v="1838134"/>
    <n v="901943"/>
    <n v="345326"/>
    <n v="23373174"/>
    <x v="395"/>
    <n v="148"/>
    <n v="68"/>
    <n v="58"/>
    <n v="70"/>
    <n v="59"/>
    <n v="160"/>
    <n v="326"/>
    <n v="518"/>
    <n v="741"/>
    <n v="1031"/>
    <n v="889"/>
    <x v="327"/>
  </r>
  <r>
    <s v="Utah"/>
    <s v="2009"/>
    <n v="258158"/>
    <n v="438616"/>
    <n v="463180"/>
    <n v="413122"/>
    <n v="318041"/>
    <n v="299993"/>
    <n v="211220"/>
    <n v="123370"/>
    <n v="79238"/>
    <n v="29271"/>
    <n v="2402330"/>
    <x v="396"/>
    <n v="118"/>
    <n v="46"/>
    <n v="62"/>
    <n v="39"/>
    <n v="43"/>
    <n v="64"/>
    <n v="70"/>
    <n v="53"/>
    <n v="71"/>
    <n v="114"/>
    <n v="442"/>
    <x v="328"/>
  </r>
  <r>
    <s v="Utah"/>
    <s v="2010"/>
    <n v="255182"/>
    <n v="450921"/>
    <n v="447747"/>
    <n v="424961"/>
    <n v="319125"/>
    <n v="300519"/>
    <n v="222587"/>
    <n v="127546"/>
    <n v="79062"/>
    <n v="28517"/>
    <n v="2421042"/>
    <x v="397"/>
    <n v="128"/>
    <n v="65"/>
    <n v="63"/>
    <n v="69"/>
    <n v="56"/>
    <n v="74"/>
    <n v="60"/>
    <n v="63"/>
    <n v="86"/>
    <n v="146"/>
    <n v="515"/>
    <x v="329"/>
  </r>
  <r>
    <s v="Utah"/>
    <s v="2011"/>
    <n v="249336"/>
    <n v="446800"/>
    <n v="438912"/>
    <n v="422654"/>
    <n v="317176"/>
    <n v="295316"/>
    <n v="226047"/>
    <n v="131281"/>
    <n v="78620"/>
    <n v="29556"/>
    <n v="2396241"/>
    <x v="398"/>
    <n v="110"/>
    <n v="60"/>
    <n v="54"/>
    <n v="64"/>
    <n v="62"/>
    <n v="53"/>
    <n v="59"/>
    <n v="53"/>
    <n v="69"/>
    <n v="153"/>
    <n v="462"/>
    <x v="330"/>
  </r>
  <r>
    <s v="Utah"/>
    <s v="2012"/>
    <n v="258675"/>
    <n v="472915"/>
    <n v="448317"/>
    <n v="439180"/>
    <n v="333394"/>
    <n v="303323"/>
    <n v="238804"/>
    <n v="137417"/>
    <n v="81497"/>
    <n v="30230"/>
    <n v="2494608"/>
    <x v="399"/>
    <n v="121"/>
    <n v="56"/>
    <n v="61"/>
    <n v="59"/>
    <n v="68"/>
    <n v="62"/>
    <n v="66"/>
    <n v="53"/>
    <n v="70"/>
    <n v="141"/>
    <n v="493"/>
    <x v="107"/>
  </r>
  <r>
    <s v="Utah"/>
    <s v="2013"/>
    <n v="247695"/>
    <n v="468062"/>
    <n v="432301"/>
    <n v="429742"/>
    <n v="342623"/>
    <n v="305129"/>
    <n v="253355"/>
    <n v="150357"/>
    <n v="86331"/>
    <n v="33042"/>
    <n v="2478907"/>
    <x v="400"/>
    <n v="142"/>
    <n v="48"/>
    <n v="59"/>
    <n v="44"/>
    <n v="67"/>
    <n v="60"/>
    <n v="76"/>
    <n v="87"/>
    <n v="98"/>
    <n v="177"/>
    <n v="496"/>
    <x v="293"/>
  </r>
  <r>
    <s v="Utah"/>
    <s v="2014"/>
    <n v="248174"/>
    <n v="478987"/>
    <n v="442988"/>
    <n v="430405"/>
    <n v="350762"/>
    <n v="299552"/>
    <n v="253900"/>
    <n v="151630"/>
    <n v="83135"/>
    <n v="32113"/>
    <n v="2504768"/>
    <x v="401"/>
    <n v="110"/>
    <n v="62"/>
    <n v="63"/>
    <n v="62"/>
    <n v="76"/>
    <n v="63"/>
    <n v="47"/>
    <n v="62"/>
    <n v="91"/>
    <n v="152"/>
    <n v="483"/>
    <x v="156"/>
  </r>
  <r>
    <s v="Utah"/>
    <s v="2015"/>
    <n v="248850"/>
    <n v="487841"/>
    <n v="456889"/>
    <n v="432695"/>
    <n v="363873"/>
    <n v="300205"/>
    <n v="264352"/>
    <n v="159296"/>
    <n v="86408"/>
    <n v="32959"/>
    <n v="2554705"/>
    <x v="402"/>
    <n v="88"/>
    <n v="58"/>
    <n v="66"/>
    <n v="71"/>
    <n v="72"/>
    <n v="60"/>
    <n v="60"/>
    <n v="35"/>
    <n v="86"/>
    <n v="163"/>
    <n v="475"/>
    <x v="331"/>
  </r>
  <r>
    <s v="Utah"/>
    <s v="2016"/>
    <n v="247109"/>
    <n v="494177"/>
    <n v="464205"/>
    <n v="432217"/>
    <n v="376246"/>
    <n v="300821"/>
    <n v="271330"/>
    <n v="169074"/>
    <n v="88034"/>
    <n v="33245"/>
    <n v="2586105"/>
    <x v="403"/>
    <n v="137"/>
    <n v="52"/>
    <n v="60"/>
    <n v="54"/>
    <n v="70"/>
    <n v="76"/>
    <n v="68"/>
    <n v="63"/>
    <n v="82"/>
    <n v="159"/>
    <n v="517"/>
    <x v="332"/>
  </r>
  <r>
    <s v="Utah"/>
    <s v="2017"/>
    <n v="242911"/>
    <n v="488497"/>
    <n v="465778"/>
    <n v="430138"/>
    <n v="382088"/>
    <n v="298078"/>
    <n v="274231"/>
    <n v="177765"/>
    <n v="89950"/>
    <n v="34299"/>
    <n v="2581721"/>
    <x v="404"/>
    <n v="106"/>
    <n v="63"/>
    <n v="56"/>
    <n v="61"/>
    <n v="53"/>
    <n v="55"/>
    <n v="60"/>
    <n v="58"/>
    <n v="85"/>
    <n v="110"/>
    <n v="454"/>
    <x v="217"/>
  </r>
  <r>
    <s v="Vermont"/>
    <s v="2009"/>
    <n v="32512"/>
    <n v="72258"/>
    <n v="94735"/>
    <n v="67506"/>
    <n v="85457"/>
    <n v="102430"/>
    <n v="80432"/>
    <n v="44564"/>
    <n v="30203"/>
    <n v="10729"/>
    <n v="535330"/>
    <x v="405"/>
    <n v="144"/>
    <n v="68"/>
    <n v="56"/>
    <n v="59"/>
    <n v="52"/>
    <n v="60"/>
    <n v="64"/>
    <n v="60"/>
    <n v="47"/>
    <n v="56"/>
    <n v="503"/>
    <x v="333"/>
  </r>
  <r>
    <s v="Vermont"/>
    <s v="2010"/>
    <n v="29365"/>
    <n v="67665"/>
    <n v="84956"/>
    <n v="62463"/>
    <n v="76907"/>
    <n v="94817"/>
    <n v="77050"/>
    <n v="42027"/>
    <n v="27469"/>
    <n v="10508"/>
    <n v="493223"/>
    <x v="406"/>
    <n v="105"/>
    <n v="69"/>
    <n v="45"/>
    <n v="79"/>
    <n v="59"/>
    <n v="69"/>
    <n v="53"/>
    <n v="67"/>
    <n v="52"/>
    <n v="53"/>
    <n v="479"/>
    <x v="334"/>
  </r>
  <r>
    <s v="Vermont"/>
    <s v="2011"/>
    <n v="32223"/>
    <n v="73013"/>
    <n v="90397"/>
    <n v="71349"/>
    <n v="81673"/>
    <n v="101338"/>
    <n v="86082"/>
    <n v="47537"/>
    <n v="29255"/>
    <n v="11797"/>
    <n v="536075"/>
    <x v="407"/>
    <n v="112"/>
    <n v="61"/>
    <n v="56"/>
    <n v="64"/>
    <n v="58"/>
    <n v="70"/>
    <n v="54"/>
    <n v="60"/>
    <n v="64"/>
    <n v="57"/>
    <n v="475"/>
    <x v="335"/>
  </r>
  <r>
    <s v="Vermont"/>
    <s v="2012"/>
    <n v="29518"/>
    <n v="65562"/>
    <n v="81008"/>
    <n v="63070"/>
    <n v="68844"/>
    <n v="87836"/>
    <n v="78266"/>
    <n v="44277"/>
    <n v="27022"/>
    <n v="11498"/>
    <n v="474104"/>
    <x v="408"/>
    <n v="130"/>
    <n v="57"/>
    <n v="62"/>
    <n v="59"/>
    <n v="41"/>
    <n v="61"/>
    <n v="55"/>
    <n v="40"/>
    <n v="54"/>
    <n v="66"/>
    <n v="465"/>
    <x v="336"/>
  </r>
  <r>
    <s v="Vermont"/>
    <s v="2013"/>
    <n v="27006"/>
    <n v="61045"/>
    <n v="78181"/>
    <n v="60853"/>
    <n v="65735"/>
    <n v="83980"/>
    <n v="77038"/>
    <n v="44132"/>
    <n v="24902"/>
    <n v="10592"/>
    <n v="453838"/>
    <x v="409"/>
    <n v="130"/>
    <n v="66"/>
    <n v="63"/>
    <n v="70"/>
    <n v="59"/>
    <n v="58"/>
    <n v="67"/>
    <n v="61"/>
    <n v="76"/>
    <n v="61"/>
    <n v="513"/>
    <x v="337"/>
  </r>
  <r>
    <s v="Vermont"/>
    <s v="2014"/>
    <n v="25183"/>
    <n v="57372"/>
    <n v="71497"/>
    <n v="58849"/>
    <n v="60699"/>
    <n v="76996"/>
    <n v="74335"/>
    <n v="43400"/>
    <n v="23691"/>
    <n v="10063"/>
    <n v="424931"/>
    <x v="410"/>
    <n v="139"/>
    <n v="65"/>
    <n v="71"/>
    <n v="71"/>
    <n v="38"/>
    <n v="49"/>
    <n v="75"/>
    <n v="49"/>
    <n v="40"/>
    <n v="74"/>
    <n v="508"/>
    <x v="333"/>
  </r>
  <r>
    <s v="Vermont"/>
    <s v="2015"/>
    <n v="30544"/>
    <n v="69661"/>
    <n v="89524"/>
    <n v="70509"/>
    <n v="72548"/>
    <n v="93309"/>
    <n v="93622"/>
    <n v="57917"/>
    <n v="29530"/>
    <n v="12920"/>
    <n v="519717"/>
    <x v="411"/>
    <n v="154"/>
    <n v="73"/>
    <n v="50"/>
    <n v="45"/>
    <n v="54"/>
    <n v="64"/>
    <n v="57"/>
    <n v="71"/>
    <n v="66"/>
    <n v="85"/>
    <n v="497"/>
    <x v="215"/>
  </r>
  <r>
    <s v="Vermont"/>
    <s v="2016"/>
    <n v="24255"/>
    <n v="54415"/>
    <n v="74608"/>
    <n v="58373"/>
    <n v="57037"/>
    <n v="73142"/>
    <n v="75696"/>
    <n v="49081"/>
    <n v="24436"/>
    <n v="11371"/>
    <n v="417526"/>
    <x v="412"/>
    <n v="126"/>
    <n v="64"/>
    <n v="69"/>
    <n v="66"/>
    <n v="73"/>
    <n v="61"/>
    <n v="42"/>
    <n v="49"/>
    <n v="59"/>
    <n v="60"/>
    <n v="501"/>
    <x v="338"/>
  </r>
  <r>
    <s v="Vermont"/>
    <s v="2017"/>
    <n v="28365"/>
    <n v="63950"/>
    <n v="84590"/>
    <n v="67970"/>
    <n v="67004"/>
    <n v="83777"/>
    <n v="90409"/>
    <n v="60957"/>
    <n v="28694"/>
    <n v="12702"/>
    <n v="486065"/>
    <x v="413"/>
    <n v="106"/>
    <n v="66"/>
    <n v="57"/>
    <n v="55"/>
    <n v="57"/>
    <n v="72"/>
    <n v="60"/>
    <n v="72"/>
    <n v="54"/>
    <n v="57"/>
    <n v="473"/>
    <x v="209"/>
  </r>
  <r>
    <s v="Virginia"/>
    <s v="2009"/>
    <n v="519928"/>
    <n v="991352"/>
    <n v="1107534"/>
    <n v="1039713"/>
    <n v="1140954"/>
    <n v="1134159"/>
    <n v="847124"/>
    <n v="488567"/>
    <n v="298827"/>
    <n v="111087"/>
    <n v="6780764"/>
    <x v="414"/>
    <n v="142"/>
    <n v="58"/>
    <n v="76"/>
    <n v="63"/>
    <n v="62"/>
    <n v="74"/>
    <n v="83"/>
    <n v="132"/>
    <n v="351"/>
    <n v="550"/>
    <n v="558"/>
    <x v="339"/>
  </r>
  <r>
    <s v="Virginia"/>
    <s v="2010"/>
    <n v="487540"/>
    <n v="972982"/>
    <n v="1057762"/>
    <n v="1012991"/>
    <n v="1100827"/>
    <n v="1138129"/>
    <n v="861754"/>
    <n v="487316"/>
    <n v="285802"/>
    <n v="106550"/>
    <n v="6631985"/>
    <x v="415"/>
    <n v="142"/>
    <n v="65"/>
    <n v="67"/>
    <n v="55"/>
    <n v="42"/>
    <n v="41"/>
    <n v="62"/>
    <n v="135"/>
    <n v="329"/>
    <n v="581"/>
    <n v="474"/>
    <x v="340"/>
  </r>
  <r>
    <s v="Virginia"/>
    <s v="2011"/>
    <n v="499879"/>
    <n v="998425"/>
    <n v="1097431"/>
    <n v="1053540"/>
    <n v="1104821"/>
    <n v="1169903"/>
    <n v="906143"/>
    <n v="517552"/>
    <n v="294178"/>
    <n v="114076"/>
    <n v="6830142"/>
    <x v="416"/>
    <n v="123"/>
    <n v="57"/>
    <n v="65"/>
    <n v="59"/>
    <n v="57"/>
    <n v="78"/>
    <n v="95"/>
    <n v="197"/>
    <n v="346"/>
    <n v="661"/>
    <n v="534"/>
    <x v="341"/>
  </r>
  <r>
    <s v="Virginia"/>
    <s v="2012"/>
    <n v="473886"/>
    <n v="957447"/>
    <n v="1040126"/>
    <n v="1021147"/>
    <n v="1041667"/>
    <n v="1119143"/>
    <n v="884092"/>
    <n v="509515"/>
    <n v="279044"/>
    <n v="110441"/>
    <n v="6537508"/>
    <x v="417"/>
    <n v="105"/>
    <n v="55"/>
    <n v="66"/>
    <n v="57"/>
    <n v="56"/>
    <n v="59"/>
    <n v="85"/>
    <n v="134"/>
    <n v="330"/>
    <n v="643"/>
    <n v="483"/>
    <x v="342"/>
  </r>
  <r>
    <s v="Virginia"/>
    <s v="2013"/>
    <n v="488259"/>
    <n v="987394"/>
    <n v="1040644"/>
    <n v="1057757"/>
    <n v="1049901"/>
    <n v="1138675"/>
    <n v="923152"/>
    <n v="545563"/>
    <n v="289320"/>
    <n v="116947"/>
    <n v="6685782"/>
    <x v="418"/>
    <n v="132"/>
    <n v="77"/>
    <n v="63"/>
    <n v="63"/>
    <n v="65"/>
    <n v="68"/>
    <n v="78"/>
    <n v="197"/>
    <n v="382"/>
    <n v="649"/>
    <n v="546"/>
    <x v="343"/>
  </r>
  <r>
    <s v="Virginia"/>
    <s v="2014"/>
    <n v="478219"/>
    <n v="970864"/>
    <n v="1055908"/>
    <n v="1065963"/>
    <n v="1026445"/>
    <n v="1114298"/>
    <n v="929805"/>
    <n v="559356"/>
    <n v="282434"/>
    <n v="118008"/>
    <n v="6641502"/>
    <x v="419"/>
    <n v="132"/>
    <n v="59"/>
    <n v="46"/>
    <n v="49"/>
    <n v="55"/>
    <n v="86"/>
    <n v="131"/>
    <n v="237"/>
    <n v="372"/>
    <n v="620"/>
    <n v="558"/>
    <x v="244"/>
  </r>
  <r>
    <s v="Virginia"/>
    <s v="2015"/>
    <n v="494132"/>
    <n v="998138"/>
    <n v="1073203"/>
    <n v="1106816"/>
    <n v="1043925"/>
    <n v="1127260"/>
    <n v="966205"/>
    <n v="598720"/>
    <n v="299221"/>
    <n v="128290"/>
    <n v="6809679"/>
    <x v="420"/>
    <n v="108"/>
    <n v="53"/>
    <n v="76"/>
    <n v="60"/>
    <n v="69"/>
    <n v="52"/>
    <n v="118"/>
    <n v="224"/>
    <n v="350"/>
    <n v="632"/>
    <n v="536"/>
    <x v="344"/>
  </r>
  <r>
    <s v="Virginia"/>
    <s v="2016"/>
    <n v="488939"/>
    <n v="992838"/>
    <n v="1086537"/>
    <n v="1108554"/>
    <n v="1042906"/>
    <n v="1113453"/>
    <n v="974976"/>
    <n v="621007"/>
    <n v="301318"/>
    <n v="125222"/>
    <n v="6808203"/>
    <x v="421"/>
    <n v="106"/>
    <n v="49"/>
    <n v="58"/>
    <n v="53"/>
    <n v="75"/>
    <n v="58"/>
    <n v="102"/>
    <n v="193"/>
    <n v="295"/>
    <n v="494"/>
    <n v="501"/>
    <x v="345"/>
  </r>
  <r>
    <s v="Virginia"/>
    <s v="2017"/>
    <n v="489294"/>
    <n v="994537"/>
    <n v="1082272"/>
    <n v="1117181"/>
    <n v="1045485"/>
    <n v="1109290"/>
    <n v="999917"/>
    <n v="656843"/>
    <n v="315892"/>
    <n v="131117"/>
    <n v="6837976"/>
    <x v="422"/>
    <n v="136"/>
    <n v="39"/>
    <n v="50"/>
    <n v="57"/>
    <n v="57"/>
    <n v="67"/>
    <n v="113"/>
    <n v="208"/>
    <n v="315"/>
    <n v="511"/>
    <n v="519"/>
    <x v="346"/>
  </r>
  <r>
    <s v="Washington"/>
    <s v="2009"/>
    <n v="431514"/>
    <n v="844117"/>
    <n v="900474"/>
    <n v="895434"/>
    <n v="922172"/>
    <n v="972852"/>
    <n v="738331"/>
    <n v="400283"/>
    <n v="255181"/>
    <n v="103077"/>
    <n v="5704894"/>
    <x v="423"/>
    <n v="136"/>
    <n v="68"/>
    <n v="57"/>
    <n v="52"/>
    <n v="71"/>
    <n v="98"/>
    <n v="70"/>
    <n v="82"/>
    <n v="152"/>
    <n v="320"/>
    <n v="552"/>
    <x v="136"/>
  </r>
  <r>
    <s v="Washington"/>
    <s v="2010"/>
    <n v="425380"/>
    <n v="853477"/>
    <n v="915997"/>
    <n v="895182"/>
    <n v="921789"/>
    <n v="977531"/>
    <n v="774020"/>
    <n v="415535"/>
    <n v="253456"/>
    <n v="106944"/>
    <n v="5763376"/>
    <x v="424"/>
    <n v="121"/>
    <n v="62"/>
    <n v="56"/>
    <n v="68"/>
    <n v="59"/>
    <n v="69"/>
    <n v="72"/>
    <n v="58"/>
    <n v="122"/>
    <n v="298"/>
    <n v="507"/>
    <x v="43"/>
  </r>
  <r>
    <s v="Washington"/>
    <s v="2011"/>
    <n v="431447"/>
    <n v="858670"/>
    <n v="921590"/>
    <n v="915268"/>
    <n v="912903"/>
    <n v="978299"/>
    <n v="805826"/>
    <n v="437025"/>
    <n v="256533"/>
    <n v="111301"/>
    <n v="5824003"/>
    <x v="425"/>
    <n v="107"/>
    <n v="74"/>
    <n v="60"/>
    <n v="81"/>
    <n v="73"/>
    <n v="80"/>
    <n v="65"/>
    <n v="80"/>
    <n v="168"/>
    <n v="365"/>
    <n v="540"/>
    <x v="198"/>
  </r>
  <r>
    <s v="Washington"/>
    <s v="2012"/>
    <n v="436140"/>
    <n v="860874"/>
    <n v="925588"/>
    <n v="938774"/>
    <n v="909761"/>
    <n v="976859"/>
    <n v="830260"/>
    <n v="460457"/>
    <n v="257693"/>
    <n v="113636"/>
    <n v="5878256"/>
    <x v="426"/>
    <n v="101"/>
    <n v="59"/>
    <n v="67"/>
    <n v="68"/>
    <n v="67"/>
    <n v="64"/>
    <n v="74"/>
    <n v="61"/>
    <n v="167"/>
    <n v="356"/>
    <n v="500"/>
    <x v="347"/>
  </r>
  <r>
    <s v="Washington"/>
    <s v="2013"/>
    <n v="438954"/>
    <n v="867665"/>
    <n v="926808"/>
    <n v="953089"/>
    <n v="907526"/>
    <n v="966012"/>
    <n v="853729"/>
    <n v="486575"/>
    <n v="257631"/>
    <n v="117359"/>
    <n v="5913783"/>
    <x v="427"/>
    <n v="131"/>
    <n v="49"/>
    <n v="59"/>
    <n v="68"/>
    <n v="55"/>
    <n v="59"/>
    <n v="69"/>
    <n v="76"/>
    <n v="166"/>
    <n v="416"/>
    <n v="490"/>
    <x v="348"/>
  </r>
  <r>
    <s v="Washington"/>
    <s v="2014"/>
    <n v="444668"/>
    <n v="879813"/>
    <n v="924920"/>
    <n v="978478"/>
    <n v="912734"/>
    <n v="963649"/>
    <n v="879951"/>
    <n v="521787"/>
    <n v="262627"/>
    <n v="123225"/>
    <n v="5984213"/>
    <x v="428"/>
    <n v="149"/>
    <n v="57"/>
    <n v="58"/>
    <n v="52"/>
    <n v="52"/>
    <n v="79"/>
    <n v="82"/>
    <n v="78"/>
    <n v="146"/>
    <n v="329"/>
    <n v="529"/>
    <x v="30"/>
  </r>
  <r>
    <s v="Washington"/>
    <s v="2015"/>
    <n v="425127"/>
    <n v="843544"/>
    <n v="885140"/>
    <n v="963622"/>
    <n v="885291"/>
    <n v="913921"/>
    <n v="849498"/>
    <n v="520472"/>
    <n v="253045"/>
    <n v="119934"/>
    <n v="5766143"/>
    <x v="429"/>
    <n v="124"/>
    <n v="45"/>
    <n v="64"/>
    <n v="57"/>
    <n v="47"/>
    <n v="54"/>
    <n v="74"/>
    <n v="112"/>
    <n v="174"/>
    <n v="436"/>
    <n v="465"/>
    <x v="349"/>
  </r>
  <r>
    <s v="Washington"/>
    <s v="2016"/>
    <n v="440556"/>
    <n v="876612"/>
    <n v="918995"/>
    <n v="1010233"/>
    <n v="910930"/>
    <n v="940821"/>
    <n v="897060"/>
    <n v="573986"/>
    <n v="269782"/>
    <n v="123831"/>
    <n v="5995207"/>
    <x v="430"/>
    <n v="99"/>
    <n v="63"/>
    <n v="60"/>
    <n v="58"/>
    <n v="74"/>
    <n v="70"/>
    <n v="80"/>
    <n v="98"/>
    <n v="173"/>
    <n v="365"/>
    <n v="504"/>
    <x v="350"/>
  </r>
  <r>
    <s v="Washington"/>
    <s v="2017"/>
    <n v="434211"/>
    <n v="870022"/>
    <n v="901988"/>
    <n v="1028582"/>
    <n v="916598"/>
    <n v="927709"/>
    <n v="901447"/>
    <n v="598368"/>
    <n v="273108"/>
    <n v="123485"/>
    <n v="5980557"/>
    <x v="431"/>
    <n v="121"/>
    <n v="63"/>
    <n v="54"/>
    <n v="66"/>
    <n v="63"/>
    <n v="68"/>
    <n v="88"/>
    <n v="145"/>
    <n v="242"/>
    <n v="488"/>
    <n v="523"/>
    <x v="351"/>
  </r>
  <r>
    <s v="West Virginia"/>
    <s v="2009"/>
    <n v="103054"/>
    <n v="207104"/>
    <n v="235781"/>
    <n v="217245"/>
    <n v="236578"/>
    <n v="268578"/>
    <n v="228271"/>
    <n v="143810"/>
    <n v="96772"/>
    <n v="35055"/>
    <n v="1496611"/>
    <x v="432"/>
    <n v="147"/>
    <n v="55"/>
    <n v="66"/>
    <n v="54"/>
    <n v="58"/>
    <n v="66"/>
    <n v="60"/>
    <n v="79"/>
    <n v="127"/>
    <n v="174"/>
    <n v="506"/>
    <x v="352"/>
  </r>
  <r>
    <s v="West Virginia"/>
    <s v="2010"/>
    <n v="100638"/>
    <n v="207703"/>
    <n v="233537"/>
    <n v="212460"/>
    <n v="232935"/>
    <n v="268273"/>
    <n v="237712"/>
    <n v="149318"/>
    <n v="95074"/>
    <n v="34191"/>
    <n v="1493258"/>
    <x v="433"/>
    <n v="116"/>
    <n v="61"/>
    <n v="51"/>
    <n v="56"/>
    <n v="50"/>
    <n v="66"/>
    <n v="77"/>
    <n v="61"/>
    <n v="121"/>
    <n v="186"/>
    <n v="477"/>
    <x v="353"/>
  </r>
  <r>
    <s v="West Virginia"/>
    <s v="2011"/>
    <n v="96983"/>
    <n v="198919"/>
    <n v="224666"/>
    <n v="204233"/>
    <n v="220164"/>
    <n v="254875"/>
    <n v="237264"/>
    <n v="148634"/>
    <n v="92472"/>
    <n v="34439"/>
    <n v="1437104"/>
    <x v="434"/>
    <n v="118"/>
    <n v="65"/>
    <n v="68"/>
    <n v="57"/>
    <n v="61"/>
    <n v="60"/>
    <n v="57"/>
    <n v="68"/>
    <n v="113"/>
    <n v="159"/>
    <n v="486"/>
    <x v="354"/>
  </r>
  <r>
    <s v="West Virginia"/>
    <s v="2012"/>
    <n v="95141"/>
    <n v="195820"/>
    <n v="218871"/>
    <n v="200459"/>
    <n v="213886"/>
    <n v="243760"/>
    <n v="231941"/>
    <n v="146621"/>
    <n v="86243"/>
    <n v="32525"/>
    <n v="1399878"/>
    <x v="435"/>
    <n v="117"/>
    <n v="63"/>
    <n v="67"/>
    <n v="66"/>
    <n v="54"/>
    <n v="63"/>
    <n v="57"/>
    <n v="45"/>
    <n v="116"/>
    <n v="178"/>
    <n v="487"/>
    <x v="223"/>
  </r>
  <r>
    <s v="West Virginia"/>
    <s v="2013"/>
    <n v="95425"/>
    <n v="199014"/>
    <n v="219893"/>
    <n v="203898"/>
    <n v="217796"/>
    <n v="250753"/>
    <n v="246322"/>
    <n v="153376"/>
    <n v="88690"/>
    <n v="33620"/>
    <n v="1433101"/>
    <x v="436"/>
    <n v="131"/>
    <n v="75"/>
    <n v="56"/>
    <n v="54"/>
    <n v="60"/>
    <n v="49"/>
    <n v="66"/>
    <n v="72"/>
    <n v="124"/>
    <n v="198"/>
    <n v="491"/>
    <x v="355"/>
  </r>
  <r>
    <s v="West Virginia"/>
    <s v="2014"/>
    <n v="93091"/>
    <n v="190356"/>
    <n v="215001"/>
    <n v="196991"/>
    <n v="203945"/>
    <n v="230992"/>
    <n v="240088"/>
    <n v="155817"/>
    <n v="87244"/>
    <n v="34263"/>
    <n v="1370464"/>
    <x v="437"/>
    <n v="131"/>
    <n v="66"/>
    <n v="55"/>
    <n v="47"/>
    <n v="60"/>
    <n v="55"/>
    <n v="65"/>
    <n v="75"/>
    <n v="95"/>
    <n v="187"/>
    <n v="479"/>
    <x v="356"/>
  </r>
  <r>
    <s v="West Virginia"/>
    <s v="2015"/>
    <n v="87532"/>
    <n v="179117"/>
    <n v="203529"/>
    <n v="185743"/>
    <n v="190753"/>
    <n v="211107"/>
    <n v="219001"/>
    <n v="146118"/>
    <n v="78944"/>
    <n v="32636"/>
    <n v="1276782"/>
    <x v="438"/>
    <n v="123"/>
    <n v="53"/>
    <n v="56"/>
    <n v="51"/>
    <n v="76"/>
    <n v="56"/>
    <n v="61"/>
    <n v="77"/>
    <n v="122"/>
    <n v="216"/>
    <n v="476"/>
    <x v="357"/>
  </r>
  <r>
    <s v="West Virginia"/>
    <s v="2016"/>
    <n v="95272"/>
    <n v="197377"/>
    <n v="217312"/>
    <n v="203686"/>
    <n v="208817"/>
    <n v="229520"/>
    <n v="241400"/>
    <n v="170000"/>
    <n v="88256"/>
    <n v="33822"/>
    <n v="1393384"/>
    <x v="439"/>
    <n v="114"/>
    <n v="58"/>
    <n v="63"/>
    <n v="43"/>
    <n v="59"/>
    <n v="54"/>
    <n v="77"/>
    <n v="73"/>
    <n v="87"/>
    <n v="156"/>
    <n v="468"/>
    <x v="358"/>
  </r>
  <r>
    <s v="West Virginia"/>
    <s v="2017"/>
    <n v="85713"/>
    <n v="182063"/>
    <n v="198444"/>
    <n v="186817"/>
    <n v="187249"/>
    <n v="207374"/>
    <n v="225160"/>
    <n v="164118"/>
    <n v="85728"/>
    <n v="33061"/>
    <n v="1272820"/>
    <x v="440"/>
    <n v="132"/>
    <n v="62"/>
    <n v="47"/>
    <n v="64"/>
    <n v="61"/>
    <n v="50"/>
    <n v="62"/>
    <n v="65"/>
    <n v="128"/>
    <n v="169"/>
    <n v="478"/>
    <x v="293"/>
  </r>
  <r>
    <s v="Wisconsin"/>
    <s v="2009"/>
    <n v="356613"/>
    <n v="723100"/>
    <n v="826690"/>
    <n v="687414"/>
    <n v="786254"/>
    <n v="860908"/>
    <n v="620629"/>
    <n v="369187"/>
    <n v="261494"/>
    <n v="108898"/>
    <n v="4861608"/>
    <x v="441"/>
    <n v="115"/>
    <n v="55"/>
    <n v="71"/>
    <n v="67"/>
    <n v="69"/>
    <n v="75"/>
    <n v="46"/>
    <n v="67"/>
    <n v="234"/>
    <n v="514"/>
    <n v="498"/>
    <x v="359"/>
  </r>
  <r>
    <s v="Wisconsin"/>
    <s v="2010"/>
    <n v="348415"/>
    <n v="731723"/>
    <n v="782024"/>
    <n v="689457"/>
    <n v="749962"/>
    <n v="851364"/>
    <n v="638766"/>
    <n v="369907"/>
    <n v="256353"/>
    <n v="109226"/>
    <n v="4791711"/>
    <x v="442"/>
    <n v="103"/>
    <n v="59"/>
    <n v="52"/>
    <n v="66"/>
    <n v="75"/>
    <n v="58"/>
    <n v="66"/>
    <n v="70"/>
    <n v="225"/>
    <n v="501"/>
    <n v="479"/>
    <x v="360"/>
  </r>
  <r>
    <s v="Wisconsin"/>
    <s v="2011"/>
    <n v="341974"/>
    <n v="714010"/>
    <n v="767660"/>
    <n v="685056"/>
    <n v="714842"/>
    <n v="828853"/>
    <n v="648127"/>
    <n v="370697"/>
    <n v="250211"/>
    <n v="108996"/>
    <n v="4700522"/>
    <x v="443"/>
    <n v="129"/>
    <n v="64"/>
    <n v="70"/>
    <n v="66"/>
    <n v="48"/>
    <n v="50"/>
    <n v="70"/>
    <n v="95"/>
    <n v="241"/>
    <n v="532"/>
    <n v="497"/>
    <x v="361"/>
  </r>
  <r>
    <s v="Wisconsin"/>
    <s v="2012"/>
    <n v="346031"/>
    <n v="722256"/>
    <n v="777723"/>
    <n v="705785"/>
    <n v="708927"/>
    <n v="841485"/>
    <n v="686809"/>
    <n v="393860"/>
    <n v="252475"/>
    <n v="112732"/>
    <n v="4789016"/>
    <x v="444"/>
    <n v="118"/>
    <n v="46"/>
    <n v="57"/>
    <n v="58"/>
    <n v="60"/>
    <n v="60"/>
    <n v="57"/>
    <n v="69"/>
    <n v="257"/>
    <n v="546"/>
    <n v="456"/>
    <x v="362"/>
  </r>
  <r>
    <s v="Wisconsin"/>
    <s v="2013"/>
    <n v="339460"/>
    <n v="715011"/>
    <n v="765984"/>
    <n v="703364"/>
    <n v="690270"/>
    <n v="825600"/>
    <n v="694992"/>
    <n v="399388"/>
    <n v="246717"/>
    <n v="114752"/>
    <n v="4734681"/>
    <x v="445"/>
    <n v="116"/>
    <n v="66"/>
    <n v="64"/>
    <n v="74"/>
    <n v="68"/>
    <n v="52"/>
    <n v="92"/>
    <n v="113"/>
    <n v="236"/>
    <n v="642"/>
    <n v="532"/>
    <x v="363"/>
  </r>
  <r>
    <s v="Wisconsin"/>
    <s v="2014"/>
    <n v="336435"/>
    <n v="718079"/>
    <n v="768360"/>
    <n v="711659"/>
    <n v="684977"/>
    <n v="820373"/>
    <n v="721747"/>
    <n v="421520"/>
    <n v="250069"/>
    <n v="117230"/>
    <n v="4761630"/>
    <x v="446"/>
    <n v="123"/>
    <n v="69"/>
    <n v="67"/>
    <n v="57"/>
    <n v="62"/>
    <n v="67"/>
    <n v="84"/>
    <n v="73"/>
    <n v="196"/>
    <n v="560"/>
    <n v="529"/>
    <x v="364"/>
  </r>
  <r>
    <s v="Wisconsin"/>
    <s v="2015"/>
    <n v="327594"/>
    <n v="698410"/>
    <n v="752300"/>
    <n v="700779"/>
    <n v="664813"/>
    <n v="780969"/>
    <n v="715330"/>
    <n v="427859"/>
    <n v="243706"/>
    <n v="114898"/>
    <n v="4640195"/>
    <x v="447"/>
    <n v="127"/>
    <n v="65"/>
    <n v="71"/>
    <n v="57"/>
    <n v="62"/>
    <n v="66"/>
    <n v="53"/>
    <n v="89"/>
    <n v="244"/>
    <n v="595"/>
    <n v="501"/>
    <x v="365"/>
  </r>
  <r>
    <s v="Wisconsin"/>
    <s v="2016"/>
    <n v="326178"/>
    <n v="701422"/>
    <n v="755637"/>
    <n v="699028"/>
    <n v="659121"/>
    <n v="765467"/>
    <n v="725250"/>
    <n v="446363"/>
    <n v="241994"/>
    <n v="117119"/>
    <n v="4632103"/>
    <x v="448"/>
    <n v="128"/>
    <n v="56"/>
    <n v="69"/>
    <n v="64"/>
    <n v="70"/>
    <n v="48"/>
    <n v="83"/>
    <n v="88"/>
    <n v="159"/>
    <n v="471"/>
    <n v="518"/>
    <x v="366"/>
  </r>
  <r>
    <s v="Wisconsin"/>
    <s v="2017"/>
    <n v="320921"/>
    <n v="693114"/>
    <n v="748384"/>
    <n v="696566"/>
    <n v="659915"/>
    <n v="751572"/>
    <n v="742698"/>
    <n v="470847"/>
    <n v="246228"/>
    <n v="116026"/>
    <n v="4613170"/>
    <x v="449"/>
    <n v="124"/>
    <n v="56"/>
    <n v="62"/>
    <n v="61"/>
    <n v="67"/>
    <n v="58"/>
    <n v="67"/>
    <n v="125"/>
    <n v="186"/>
    <n v="521"/>
    <n v="495"/>
    <x v="367"/>
  </r>
  <r>
    <s v="Wyoming"/>
    <s v="2009"/>
    <n v="35723"/>
    <n v="67031"/>
    <n v="80416"/>
    <n v="67059"/>
    <n v="64125"/>
    <n v="81240"/>
    <n v="61509"/>
    <n v="33328"/>
    <n v="21283"/>
    <n v="7884"/>
    <n v="457103"/>
    <x v="450"/>
    <n v="122"/>
    <n v="52"/>
    <n v="68"/>
    <n v="50"/>
    <n v="45"/>
    <n v="58"/>
    <n v="72"/>
    <n v="69"/>
    <n v="54"/>
    <n v="62"/>
    <n v="467"/>
    <x v="10"/>
  </r>
  <r>
    <s v="Wyoming"/>
    <s v="2010"/>
    <n v="35655"/>
    <n v="68536"/>
    <n v="80411"/>
    <n v="68405"/>
    <n v="65194"/>
    <n v="82628"/>
    <n v="67554"/>
    <n v="37680"/>
    <n v="22678"/>
    <n v="8804"/>
    <n v="468383"/>
    <x v="451"/>
    <n v="127"/>
    <n v="47"/>
    <n v="69"/>
    <n v="61"/>
    <n v="69"/>
    <n v="72"/>
    <n v="58"/>
    <n v="51"/>
    <n v="55"/>
    <n v="79"/>
    <n v="503"/>
    <x v="10"/>
  </r>
  <r>
    <s v="Wyoming"/>
    <s v="2011"/>
    <n v="38824"/>
    <n v="72227"/>
    <n v="77789"/>
    <n v="70992"/>
    <n v="63308"/>
    <n v="78132"/>
    <n v="65904"/>
    <n v="35773"/>
    <n v="20394"/>
    <n v="7793"/>
    <n v="467176"/>
    <x v="452"/>
    <n v="123"/>
    <n v="68"/>
    <n v="45"/>
    <n v="65"/>
    <n v="65"/>
    <n v="64"/>
    <n v="62"/>
    <n v="59"/>
    <n v="52"/>
    <n v="66"/>
    <n v="492"/>
    <x v="368"/>
  </r>
  <r>
    <s v="Wyoming"/>
    <s v="2012"/>
    <n v="38455"/>
    <n v="73894"/>
    <n v="79269"/>
    <n v="76964"/>
    <n v="68847"/>
    <n v="82173"/>
    <n v="71093"/>
    <n v="38541"/>
    <n v="21766"/>
    <n v="8579"/>
    <n v="490695"/>
    <x v="453"/>
    <n v="124"/>
    <n v="72"/>
    <n v="55"/>
    <n v="38"/>
    <n v="61"/>
    <n v="41"/>
    <n v="69"/>
    <n v="70"/>
    <n v="53"/>
    <n v="58"/>
    <n v="460"/>
    <x v="335"/>
  </r>
  <r>
    <s v="Wyoming"/>
    <s v="2013"/>
    <n v="34096"/>
    <n v="65882"/>
    <n v="70779"/>
    <n v="68627"/>
    <n v="59628"/>
    <n v="69990"/>
    <n v="66498"/>
    <n v="36224"/>
    <n v="19805"/>
    <n v="7621"/>
    <n v="435500"/>
    <x v="454"/>
    <n v="106"/>
    <n v="56"/>
    <n v="58"/>
    <n v="57"/>
    <n v="55"/>
    <n v="71"/>
    <n v="58"/>
    <n v="48"/>
    <n v="48"/>
    <n v="47"/>
    <n v="461"/>
    <x v="369"/>
  </r>
  <r>
    <s v="Wyoming"/>
    <s v="2014"/>
    <n v="35910"/>
    <n v="70760"/>
    <n v="77058"/>
    <n v="78030"/>
    <n v="65630"/>
    <n v="72773"/>
    <n v="71566"/>
    <n v="40327"/>
    <n v="21278"/>
    <n v="8257"/>
    <n v="471727"/>
    <x v="455"/>
    <n v="123"/>
    <n v="68"/>
    <n v="64"/>
    <n v="56"/>
    <n v="71"/>
    <n v="62"/>
    <n v="65"/>
    <n v="72"/>
    <n v="58"/>
    <n v="73"/>
    <n v="509"/>
    <x v="101"/>
  </r>
  <r>
    <s v="Wyoming"/>
    <s v="2015"/>
    <n v="32803"/>
    <n v="66995"/>
    <n v="72572"/>
    <n v="68415"/>
    <n v="59988"/>
    <n v="66935"/>
    <n v="70778"/>
    <n v="41816"/>
    <n v="21471"/>
    <n v="8751"/>
    <n v="438486"/>
    <x v="456"/>
    <n v="118"/>
    <n v="52"/>
    <n v="52"/>
    <n v="59"/>
    <n v="63"/>
    <n v="57"/>
    <n v="72"/>
    <n v="71"/>
    <n v="69"/>
    <n v="70"/>
    <n v="473"/>
    <x v="64"/>
  </r>
  <r>
    <s v="Wyoming"/>
    <s v="2016"/>
    <n v="32212"/>
    <n v="67026"/>
    <n v="65014"/>
    <n v="65871"/>
    <n v="59141"/>
    <n v="62572"/>
    <n v="67319"/>
    <n v="41482"/>
    <n v="21250"/>
    <n v="8470"/>
    <n v="419155"/>
    <x v="457"/>
    <n v="140"/>
    <n v="64"/>
    <n v="53"/>
    <n v="58"/>
    <n v="65"/>
    <n v="60"/>
    <n v="51"/>
    <n v="61"/>
    <n v="46"/>
    <n v="45"/>
    <n v="491"/>
    <x v="370"/>
  </r>
  <r>
    <s v="Wyoming"/>
    <s v="2017"/>
    <n v="34227"/>
    <n v="72247"/>
    <n v="75543"/>
    <n v="76586"/>
    <n v="65717"/>
    <n v="66377"/>
    <n v="74600"/>
    <n v="45551"/>
    <n v="21917"/>
    <n v="8928"/>
    <n v="465297"/>
    <x v="458"/>
    <n v="116"/>
    <n v="45"/>
    <n v="60"/>
    <n v="61"/>
    <n v="53"/>
    <n v="49"/>
    <n v="58"/>
    <n v="57"/>
    <n v="64"/>
    <n v="62"/>
    <n v="442"/>
    <x v="2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17FD2B-22BF-7443-9DFD-EF88F461E7E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R2:S14" firstHeaderRow="1" firstDataRow="1" firstDataCol="1"/>
  <pivotFields count="26"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axis="axisRow" dataField="1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5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Influenza Deaths _x000a_65+" fld="25" subtotal="count" baseField="0" baseItem="0" numFmtId="165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20A42C-91D0-7C46-8D58-94366798885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O2:P47" firstHeaderRow="1" firstDataRow="1" firstDataCol="1"/>
  <pivotFields count="26">
    <pivotField showAll="0"/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axis="axisRow" dataField="1" numFmtId="165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</pivotFields>
  <rowFields count="1">
    <field x="1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40"/>
    </i>
    <i>
      <x v="41"/>
    </i>
    <i>
      <x v="42"/>
    </i>
    <i>
      <x v="44"/>
    </i>
    <i>
      <x v="45"/>
    </i>
    <i>
      <x v="47"/>
    </i>
    <i>
      <x v="48"/>
    </i>
    <i>
      <x v="50"/>
    </i>
    <i>
      <x v="51"/>
    </i>
    <i t="grand">
      <x/>
    </i>
  </rowItems>
  <colItems count="1">
    <i/>
  </colItems>
  <dataFields count="1">
    <dataField name="Count of Population _x000a_65+" fld="13" subtotal="count" baseField="0" baseItem="0" numFmtId="165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D720E-F29A-CD44-B83D-9FEA9FE6DE6E}">
  <sheetPr>
    <tabColor theme="4" tint="-0.499984740745262"/>
  </sheetPr>
  <dimension ref="A1:AL500"/>
  <sheetViews>
    <sheetView showGridLines="0" workbookViewId="0"/>
  </sheetViews>
  <sheetFormatPr baseColWidth="10" defaultRowHeight="16"/>
  <cols>
    <col min="1" max="1" width="18" customWidth="1"/>
    <col min="2" max="2" width="9.83203125" customWidth="1"/>
    <col min="3" max="3" width="18.6640625" style="2" customWidth="1"/>
    <col min="4" max="4" width="19.5" style="2" customWidth="1"/>
    <col min="5" max="11" width="20.5" style="2" customWidth="1"/>
    <col min="12" max="12" width="19" style="2" customWidth="1"/>
    <col min="13" max="13" width="21.1640625" style="2" customWidth="1"/>
    <col min="14" max="14" width="19" style="2" customWidth="1"/>
    <col min="15" max="15" width="23.33203125" style="2" customWidth="1"/>
    <col min="16" max="16" width="24.33203125" style="2" customWidth="1"/>
    <col min="17" max="23" width="25.33203125" customWidth="1"/>
    <col min="24" max="24" width="23.6640625" customWidth="1"/>
    <col min="25" max="25" width="19.6640625" style="2" customWidth="1"/>
    <col min="26" max="26" width="19" style="2" customWidth="1"/>
    <col min="27" max="27" width="13.33203125" customWidth="1"/>
    <col min="28" max="28" width="14.33203125" customWidth="1"/>
    <col min="29" max="35" width="15.33203125" customWidth="1"/>
    <col min="36" max="36" width="13.6640625" customWidth="1"/>
    <col min="37" max="37" width="14.6640625" customWidth="1"/>
    <col min="38" max="38" width="14" customWidth="1"/>
  </cols>
  <sheetData>
    <row r="1" spans="1:38" s="67" customFormat="1">
      <c r="A1" s="65" t="s">
        <v>0</v>
      </c>
      <c r="B1" s="65" t="s">
        <v>1</v>
      </c>
      <c r="C1" s="65" t="s">
        <v>197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I1" s="65" t="s">
        <v>75</v>
      </c>
      <c r="J1" s="65" t="s">
        <v>144</v>
      </c>
      <c r="K1" s="65" t="s">
        <v>145</v>
      </c>
      <c r="L1" s="65" t="s">
        <v>146</v>
      </c>
      <c r="M1" s="65" t="s">
        <v>157</v>
      </c>
      <c r="N1" s="65" t="s">
        <v>158</v>
      </c>
      <c r="O1" s="65" t="s">
        <v>198</v>
      </c>
      <c r="P1" s="65" t="s">
        <v>76</v>
      </c>
      <c r="Q1" s="65" t="s">
        <v>77</v>
      </c>
      <c r="R1" s="65" t="s">
        <v>78</v>
      </c>
      <c r="S1" s="65" t="s">
        <v>79</v>
      </c>
      <c r="T1" s="65" t="s">
        <v>80</v>
      </c>
      <c r="U1" s="65" t="s">
        <v>81</v>
      </c>
      <c r="V1" s="65" t="s">
        <v>147</v>
      </c>
      <c r="W1" s="65" t="s">
        <v>148</v>
      </c>
      <c r="X1" s="65" t="s">
        <v>149</v>
      </c>
      <c r="Y1" s="66" t="s">
        <v>159</v>
      </c>
      <c r="Z1" s="66" t="s">
        <v>160</v>
      </c>
      <c r="AA1" s="65" t="s">
        <v>199</v>
      </c>
      <c r="AB1" s="65" t="s">
        <v>178</v>
      </c>
      <c r="AC1" s="65" t="s">
        <v>179</v>
      </c>
      <c r="AD1" s="65" t="s">
        <v>180</v>
      </c>
      <c r="AE1" s="65" t="s">
        <v>181</v>
      </c>
      <c r="AF1" s="65" t="s">
        <v>182</v>
      </c>
      <c r="AG1" s="65" t="s">
        <v>183</v>
      </c>
      <c r="AH1" s="65" t="s">
        <v>184</v>
      </c>
      <c r="AI1" s="65" t="s">
        <v>185</v>
      </c>
      <c r="AJ1" s="65" t="s">
        <v>186</v>
      </c>
      <c r="AK1" s="66" t="s">
        <v>187</v>
      </c>
      <c r="AL1" s="66" t="s">
        <v>188</v>
      </c>
    </row>
    <row r="2" spans="1:38">
      <c r="A2" s="1" t="s">
        <v>2</v>
      </c>
      <c r="B2" s="1" t="s">
        <v>82</v>
      </c>
      <c r="C2" s="3">
        <v>307932</v>
      </c>
      <c r="D2" s="3">
        <v>619582</v>
      </c>
      <c r="E2" s="3">
        <v>656446</v>
      </c>
      <c r="F2" s="3">
        <v>601451</v>
      </c>
      <c r="G2" s="3">
        <v>631297</v>
      </c>
      <c r="H2" s="3">
        <v>665155</v>
      </c>
      <c r="I2" s="3">
        <v>525899</v>
      </c>
      <c r="J2" s="3">
        <v>336359</v>
      </c>
      <c r="K2" s="3">
        <v>213834</v>
      </c>
      <c r="L2" s="3">
        <v>76362</v>
      </c>
      <c r="M2" s="3">
        <v>4007762</v>
      </c>
      <c r="N2" s="3">
        <v>626555</v>
      </c>
      <c r="O2" s="4">
        <v>123</v>
      </c>
      <c r="P2" s="4">
        <v>73</v>
      </c>
      <c r="Q2" s="4">
        <v>67</v>
      </c>
      <c r="R2" s="4">
        <v>65</v>
      </c>
      <c r="S2" s="4">
        <v>81</v>
      </c>
      <c r="T2" s="4">
        <v>68</v>
      </c>
      <c r="U2" s="4">
        <v>84</v>
      </c>
      <c r="V2" s="4">
        <v>113</v>
      </c>
      <c r="W2" s="4">
        <v>261</v>
      </c>
      <c r="X2" s="4">
        <v>356</v>
      </c>
      <c r="Y2" s="4">
        <v>561</v>
      </c>
      <c r="Z2" s="4">
        <v>730</v>
      </c>
      <c r="AA2" s="44">
        <v>3.9943883714586338E-4</v>
      </c>
      <c r="AB2" s="44">
        <v>1.1782136989131382E-4</v>
      </c>
      <c r="AC2" s="44">
        <v>1.0206475475515122E-4</v>
      </c>
      <c r="AD2" s="44">
        <v>1.0807197926348115E-4</v>
      </c>
      <c r="AE2" s="44">
        <v>1.2830727850758042E-4</v>
      </c>
      <c r="AF2" s="44">
        <v>1.022318106306049E-4</v>
      </c>
      <c r="AG2" s="44">
        <v>1.5972648740537632E-4</v>
      </c>
      <c r="AH2" s="44">
        <v>3.3595057661605607E-4</v>
      </c>
      <c r="AI2" s="44">
        <v>1.2205729678161565E-3</v>
      </c>
      <c r="AJ2" s="44">
        <v>4.662004662004662E-3</v>
      </c>
      <c r="AK2" s="44">
        <v>1.3997837196919378E-4</v>
      </c>
      <c r="AL2" s="44">
        <v>1.1651012281443769E-3</v>
      </c>
    </row>
    <row r="3" spans="1:38">
      <c r="A3" s="1" t="s">
        <v>2</v>
      </c>
      <c r="B3" s="1" t="s">
        <v>83</v>
      </c>
      <c r="C3" s="3">
        <v>301922</v>
      </c>
      <c r="D3" s="3">
        <v>625369</v>
      </c>
      <c r="E3" s="3">
        <v>669550</v>
      </c>
      <c r="F3" s="3">
        <v>595518</v>
      </c>
      <c r="G3" s="3">
        <v>631379</v>
      </c>
      <c r="H3" s="3">
        <v>682991</v>
      </c>
      <c r="I3" s="3">
        <v>554540</v>
      </c>
      <c r="J3" s="3">
        <v>352233</v>
      </c>
      <c r="K3" s="3">
        <v>206967</v>
      </c>
      <c r="L3" s="3">
        <v>73899</v>
      </c>
      <c r="M3" s="3">
        <v>4061269</v>
      </c>
      <c r="N3" s="3">
        <v>633099</v>
      </c>
      <c r="O3" s="4">
        <v>106</v>
      </c>
      <c r="P3" s="4">
        <v>56</v>
      </c>
      <c r="Q3" s="4">
        <v>60</v>
      </c>
      <c r="R3" s="4">
        <v>56</v>
      </c>
      <c r="S3" s="4">
        <v>54</v>
      </c>
      <c r="T3" s="4">
        <v>67</v>
      </c>
      <c r="U3" s="4">
        <v>85</v>
      </c>
      <c r="V3" s="4">
        <v>150</v>
      </c>
      <c r="W3" s="4">
        <v>263</v>
      </c>
      <c r="X3" s="4">
        <v>348</v>
      </c>
      <c r="Y3" s="4">
        <v>484</v>
      </c>
      <c r="Z3" s="4">
        <v>761</v>
      </c>
      <c r="AA3" s="44">
        <v>3.5108405482210637E-4</v>
      </c>
      <c r="AB3" s="44">
        <v>8.9547131373637001E-5</v>
      </c>
      <c r="AC3" s="44">
        <v>8.9612426256440892E-5</v>
      </c>
      <c r="AD3" s="44">
        <v>9.403578061452383E-5</v>
      </c>
      <c r="AE3" s="44">
        <v>8.5527076446951833E-5</v>
      </c>
      <c r="AF3" s="44">
        <v>9.8097925155675545E-5</v>
      </c>
      <c r="AG3" s="44">
        <v>1.5328019619865113E-4</v>
      </c>
      <c r="AH3" s="44">
        <v>4.258544770081168E-4</v>
      </c>
      <c r="AI3" s="44">
        <v>1.2707339817458821E-3</v>
      </c>
      <c r="AJ3" s="44">
        <v>4.7091300288231233E-3</v>
      </c>
      <c r="AK3" s="44">
        <v>1.191745732676166E-4</v>
      </c>
      <c r="AL3" s="44">
        <v>1.2020236961359913E-3</v>
      </c>
    </row>
    <row r="4" spans="1:38">
      <c r="A4" s="1" t="s">
        <v>2</v>
      </c>
      <c r="B4" s="1" t="s">
        <v>84</v>
      </c>
      <c r="C4" s="3">
        <v>302644</v>
      </c>
      <c r="D4" s="3">
        <v>624922</v>
      </c>
      <c r="E4" s="3">
        <v>673867</v>
      </c>
      <c r="F4" s="3">
        <v>600460</v>
      </c>
      <c r="G4" s="3">
        <v>621937</v>
      </c>
      <c r="H4" s="3">
        <v>685076</v>
      </c>
      <c r="I4" s="3">
        <v>571408</v>
      </c>
      <c r="J4" s="3">
        <v>360471</v>
      </c>
      <c r="K4" s="3">
        <v>209153</v>
      </c>
      <c r="L4" s="3">
        <v>74464</v>
      </c>
      <c r="M4" s="3">
        <v>4080314</v>
      </c>
      <c r="N4" s="3">
        <v>644088</v>
      </c>
      <c r="O4" s="4">
        <v>108</v>
      </c>
      <c r="P4" s="4">
        <v>51</v>
      </c>
      <c r="Q4" s="4">
        <v>50</v>
      </c>
      <c r="R4" s="4">
        <v>54</v>
      </c>
      <c r="S4" s="4">
        <v>53</v>
      </c>
      <c r="T4" s="4">
        <v>73</v>
      </c>
      <c r="U4" s="4">
        <v>56</v>
      </c>
      <c r="V4" s="4">
        <v>129</v>
      </c>
      <c r="W4" s="4">
        <v>292</v>
      </c>
      <c r="X4" s="4">
        <v>348</v>
      </c>
      <c r="Y4" s="4">
        <v>445</v>
      </c>
      <c r="Z4" s="4">
        <v>769</v>
      </c>
      <c r="AA4" s="44">
        <v>3.5685491865029541E-4</v>
      </c>
      <c r="AB4" s="44">
        <v>8.1610184951081901E-5</v>
      </c>
      <c r="AC4" s="44">
        <v>7.4198617828147092E-5</v>
      </c>
      <c r="AD4" s="44">
        <v>8.9931052859474397E-5</v>
      </c>
      <c r="AE4" s="44">
        <v>8.5217634583567152E-5</v>
      </c>
      <c r="AF4" s="44">
        <v>1.0655752062544886E-4</v>
      </c>
      <c r="AG4" s="44">
        <v>9.8003528127012571E-5</v>
      </c>
      <c r="AH4" s="44">
        <v>3.5786512645954874E-4</v>
      </c>
      <c r="AI4" s="44">
        <v>1.3961071560054123E-3</v>
      </c>
      <c r="AJ4" s="44">
        <v>4.6733992264718525E-3</v>
      </c>
      <c r="AK4" s="44">
        <v>1.090602340898274E-4</v>
      </c>
      <c r="AL4" s="44">
        <v>1.1939362323160811E-3</v>
      </c>
    </row>
    <row r="5" spans="1:38">
      <c r="A5" s="1" t="s">
        <v>2</v>
      </c>
      <c r="B5" s="1" t="s">
        <v>85</v>
      </c>
      <c r="C5" s="3">
        <v>302849</v>
      </c>
      <c r="D5" s="3">
        <v>624078</v>
      </c>
      <c r="E5" s="3">
        <v>674195</v>
      </c>
      <c r="F5" s="3">
        <v>603681</v>
      </c>
      <c r="G5" s="3">
        <v>616050</v>
      </c>
      <c r="H5" s="3">
        <v>684826</v>
      </c>
      <c r="I5" s="3">
        <v>587063</v>
      </c>
      <c r="J5" s="3">
        <v>372134</v>
      </c>
      <c r="K5" s="3">
        <v>208942</v>
      </c>
      <c r="L5" s="3">
        <v>77050</v>
      </c>
      <c r="M5" s="3">
        <v>4092742</v>
      </c>
      <c r="N5" s="3">
        <v>658126</v>
      </c>
      <c r="O5" s="4">
        <v>123</v>
      </c>
      <c r="P5" s="4">
        <v>56</v>
      </c>
      <c r="Q5" s="4">
        <v>61</v>
      </c>
      <c r="R5" s="4">
        <v>55</v>
      </c>
      <c r="S5" s="4">
        <v>65</v>
      </c>
      <c r="T5" s="4">
        <v>67</v>
      </c>
      <c r="U5" s="4">
        <v>62</v>
      </c>
      <c r="V5" s="4">
        <v>129</v>
      </c>
      <c r="W5" s="4">
        <v>270</v>
      </c>
      <c r="X5" s="4">
        <v>358</v>
      </c>
      <c r="Y5" s="4">
        <v>489</v>
      </c>
      <c r="Z5" s="4">
        <v>757</v>
      </c>
      <c r="AA5" s="44">
        <v>4.0614299535412038E-4</v>
      </c>
      <c r="AB5" s="44">
        <v>8.9732373196940122E-5</v>
      </c>
      <c r="AC5" s="44">
        <v>9.0478274089840475E-5</v>
      </c>
      <c r="AD5" s="44">
        <v>9.1107720799561362E-5</v>
      </c>
      <c r="AE5" s="44">
        <v>1.0551091632172714E-4</v>
      </c>
      <c r="AF5" s="44">
        <v>9.7835070514262019E-5</v>
      </c>
      <c r="AG5" s="44">
        <v>1.0561047110787088E-4</v>
      </c>
      <c r="AH5" s="44">
        <v>3.4664932524305762E-4</v>
      </c>
      <c r="AI5" s="44">
        <v>1.2922246365019957E-3</v>
      </c>
      <c r="AJ5" s="44">
        <v>4.6463335496430887E-3</v>
      </c>
      <c r="AK5" s="44">
        <v>1.1947980107223959E-4</v>
      </c>
      <c r="AL5" s="44">
        <v>1.1502356691575778E-3</v>
      </c>
    </row>
    <row r="6" spans="1:38">
      <c r="A6" s="1" t="s">
        <v>2</v>
      </c>
      <c r="B6" s="1" t="s">
        <v>86</v>
      </c>
      <c r="C6" s="3">
        <v>290871</v>
      </c>
      <c r="D6" s="3">
        <v>604712</v>
      </c>
      <c r="E6" s="3">
        <v>661691</v>
      </c>
      <c r="F6" s="3">
        <v>593372</v>
      </c>
      <c r="G6" s="3">
        <v>593673</v>
      </c>
      <c r="H6" s="3">
        <v>659096</v>
      </c>
      <c r="I6" s="3">
        <v>583278</v>
      </c>
      <c r="J6" s="3">
        <v>375178</v>
      </c>
      <c r="K6" s="3">
        <v>207291</v>
      </c>
      <c r="L6" s="3">
        <v>76519</v>
      </c>
      <c r="M6" s="3">
        <v>3986693</v>
      </c>
      <c r="N6" s="3">
        <v>658988</v>
      </c>
      <c r="O6" s="4">
        <v>104</v>
      </c>
      <c r="P6" s="4">
        <v>62</v>
      </c>
      <c r="Q6" s="4">
        <v>64</v>
      </c>
      <c r="R6" s="4">
        <v>60</v>
      </c>
      <c r="S6" s="4">
        <v>50</v>
      </c>
      <c r="T6" s="4">
        <v>58</v>
      </c>
      <c r="U6" s="4">
        <v>125</v>
      </c>
      <c r="V6" s="4">
        <v>120</v>
      </c>
      <c r="W6" s="4">
        <v>283</v>
      </c>
      <c r="X6" s="4">
        <v>381</v>
      </c>
      <c r="Y6" s="4">
        <v>523</v>
      </c>
      <c r="Z6" s="4">
        <v>784</v>
      </c>
      <c r="AA6" s="44">
        <v>3.5754681628625748E-4</v>
      </c>
      <c r="AB6" s="44">
        <v>1.0252814562965511E-4</v>
      </c>
      <c r="AC6" s="44">
        <v>9.6721883779588965E-5</v>
      </c>
      <c r="AD6" s="44">
        <v>1.0111700585804521E-4</v>
      </c>
      <c r="AE6" s="44">
        <v>8.4221448507848596E-5</v>
      </c>
      <c r="AF6" s="44">
        <v>8.799932028111231E-5</v>
      </c>
      <c r="AG6" s="44">
        <v>2.1430604274462605E-4</v>
      </c>
      <c r="AH6" s="44">
        <v>3.1984817873116227E-4</v>
      </c>
      <c r="AI6" s="44">
        <v>1.3652305213443902E-3</v>
      </c>
      <c r="AJ6" s="44">
        <v>4.9791555038617864E-3</v>
      </c>
      <c r="AK6" s="44">
        <v>1.3118642443749745E-4</v>
      </c>
      <c r="AL6" s="44">
        <v>1.1897029991441422E-3</v>
      </c>
    </row>
    <row r="7" spans="1:38">
      <c r="A7" s="1" t="s">
        <v>2</v>
      </c>
      <c r="B7" s="1" t="s">
        <v>87</v>
      </c>
      <c r="C7" s="3">
        <v>280762</v>
      </c>
      <c r="D7" s="3">
        <v>585209</v>
      </c>
      <c r="E7" s="3">
        <v>634104</v>
      </c>
      <c r="F7" s="3">
        <v>583105</v>
      </c>
      <c r="G7" s="3">
        <v>572360</v>
      </c>
      <c r="H7" s="3">
        <v>630741</v>
      </c>
      <c r="I7" s="3">
        <v>571198</v>
      </c>
      <c r="J7" s="3">
        <v>370208</v>
      </c>
      <c r="K7" s="3">
        <v>201734</v>
      </c>
      <c r="L7" s="3">
        <v>74949</v>
      </c>
      <c r="M7" s="3">
        <v>3857479</v>
      </c>
      <c r="N7" s="3">
        <v>646891</v>
      </c>
      <c r="O7" s="4">
        <v>107</v>
      </c>
      <c r="P7" s="4">
        <v>72</v>
      </c>
      <c r="Q7" s="4">
        <v>54</v>
      </c>
      <c r="R7" s="4">
        <v>50</v>
      </c>
      <c r="S7" s="4">
        <v>72</v>
      </c>
      <c r="T7" s="4">
        <v>92</v>
      </c>
      <c r="U7" s="4">
        <v>105</v>
      </c>
      <c r="V7" s="4">
        <v>174</v>
      </c>
      <c r="W7" s="4">
        <v>261</v>
      </c>
      <c r="X7" s="4">
        <v>345</v>
      </c>
      <c r="Y7" s="4">
        <v>552</v>
      </c>
      <c r="Z7" s="4">
        <v>780</v>
      </c>
      <c r="AA7" s="44">
        <v>3.8110570518802404E-4</v>
      </c>
      <c r="AB7" s="44">
        <v>1.2303296770897236E-4</v>
      </c>
      <c r="AC7" s="44">
        <v>8.5159532190303168E-5</v>
      </c>
      <c r="AD7" s="44">
        <v>8.5747849872664449E-5</v>
      </c>
      <c r="AE7" s="44">
        <v>1.2579495422461388E-4</v>
      </c>
      <c r="AF7" s="44">
        <v>1.4586018666933021E-4</v>
      </c>
      <c r="AG7" s="44">
        <v>1.8382417305382723E-4</v>
      </c>
      <c r="AH7" s="44">
        <v>4.700060506526061E-4</v>
      </c>
      <c r="AI7" s="44">
        <v>1.2937829022376E-3</v>
      </c>
      <c r="AJ7" s="44">
        <v>4.6031301284873713E-3</v>
      </c>
      <c r="AK7" s="44">
        <v>1.4309864032960388E-4</v>
      </c>
      <c r="AL7" s="44">
        <v>1.2057672776402825E-3</v>
      </c>
    </row>
    <row r="8" spans="1:38">
      <c r="A8" s="1" t="s">
        <v>2</v>
      </c>
      <c r="B8" s="1" t="s">
        <v>88</v>
      </c>
      <c r="C8" s="3">
        <v>270691</v>
      </c>
      <c r="D8" s="3">
        <v>568936</v>
      </c>
      <c r="E8" s="3">
        <v>611664</v>
      </c>
      <c r="F8" s="3">
        <v>573320</v>
      </c>
      <c r="G8" s="3">
        <v>556205</v>
      </c>
      <c r="H8" s="3">
        <v>605332</v>
      </c>
      <c r="I8" s="3">
        <v>564363</v>
      </c>
      <c r="J8" s="3">
        <v>372906</v>
      </c>
      <c r="K8" s="3">
        <v>197626</v>
      </c>
      <c r="L8" s="3">
        <v>73343</v>
      </c>
      <c r="M8" s="3">
        <v>3750511</v>
      </c>
      <c r="N8" s="3">
        <v>643875</v>
      </c>
      <c r="O8" s="4">
        <v>142</v>
      </c>
      <c r="P8" s="4">
        <v>59</v>
      </c>
      <c r="Q8" s="4">
        <v>47</v>
      </c>
      <c r="R8" s="4">
        <v>73</v>
      </c>
      <c r="S8" s="4">
        <v>48</v>
      </c>
      <c r="T8" s="4">
        <v>69</v>
      </c>
      <c r="U8" s="4">
        <v>130</v>
      </c>
      <c r="V8" s="4">
        <v>198</v>
      </c>
      <c r="W8" s="4">
        <v>308</v>
      </c>
      <c r="X8" s="4">
        <v>381</v>
      </c>
      <c r="Y8" s="4">
        <v>568</v>
      </c>
      <c r="Z8" s="4">
        <v>887</v>
      </c>
      <c r="AA8" s="44">
        <v>5.2458338105071834E-4</v>
      </c>
      <c r="AB8" s="44">
        <v>1.0370234964916967E-4</v>
      </c>
      <c r="AC8" s="44">
        <v>7.6839572052630201E-5</v>
      </c>
      <c r="AD8" s="44">
        <v>1.2732854252424475E-4</v>
      </c>
      <c r="AE8" s="44">
        <v>8.6299116333006713E-5</v>
      </c>
      <c r="AF8" s="44">
        <v>1.1398703521373395E-4</v>
      </c>
      <c r="AG8" s="44">
        <v>2.3034819787973344E-4</v>
      </c>
      <c r="AH8" s="44">
        <v>5.3096490804653183E-4</v>
      </c>
      <c r="AI8" s="44">
        <v>1.5584993877323834E-3</v>
      </c>
      <c r="AJ8" s="44">
        <v>5.194769780347136E-3</v>
      </c>
      <c r="AK8" s="44">
        <v>1.5144602962103031E-4</v>
      </c>
      <c r="AL8" s="44">
        <v>1.3775965831877306E-3</v>
      </c>
    </row>
    <row r="9" spans="1:38">
      <c r="A9" s="1" t="s">
        <v>2</v>
      </c>
      <c r="B9" s="1" t="s">
        <v>89</v>
      </c>
      <c r="C9" s="3">
        <v>275129</v>
      </c>
      <c r="D9" s="3">
        <v>581877</v>
      </c>
      <c r="E9" s="3">
        <v>626959</v>
      </c>
      <c r="F9" s="3">
        <v>590624</v>
      </c>
      <c r="G9" s="3">
        <v>571406</v>
      </c>
      <c r="H9" s="3">
        <v>616252</v>
      </c>
      <c r="I9" s="3">
        <v>589274</v>
      </c>
      <c r="J9" s="3">
        <v>405062</v>
      </c>
      <c r="K9" s="3">
        <v>209910</v>
      </c>
      <c r="L9" s="3">
        <v>76336</v>
      </c>
      <c r="M9" s="3">
        <v>3851521</v>
      </c>
      <c r="N9" s="3">
        <v>691308</v>
      </c>
      <c r="O9" s="4">
        <v>132</v>
      </c>
      <c r="P9" s="4">
        <v>46</v>
      </c>
      <c r="Q9" s="4">
        <v>73</v>
      </c>
      <c r="R9" s="4">
        <v>53</v>
      </c>
      <c r="S9" s="4">
        <v>56</v>
      </c>
      <c r="T9" s="4">
        <v>71</v>
      </c>
      <c r="U9" s="4">
        <v>127</v>
      </c>
      <c r="V9" s="4">
        <v>191</v>
      </c>
      <c r="W9" s="4">
        <v>277</v>
      </c>
      <c r="X9" s="4">
        <v>289</v>
      </c>
      <c r="Y9" s="4">
        <v>558</v>
      </c>
      <c r="Z9" s="4">
        <v>757</v>
      </c>
      <c r="AA9" s="44">
        <v>4.7977494193632807E-4</v>
      </c>
      <c r="AB9" s="44">
        <v>7.9054508083323453E-5</v>
      </c>
      <c r="AC9" s="44">
        <v>1.1643504599184317E-4</v>
      </c>
      <c r="AD9" s="44">
        <v>8.9735601668743562E-5</v>
      </c>
      <c r="AE9" s="44">
        <v>9.8003871152910541E-5</v>
      </c>
      <c r="AF9" s="44">
        <v>1.1521260782926466E-4</v>
      </c>
      <c r="AG9" s="44">
        <v>2.1551943578029914E-4</v>
      </c>
      <c r="AH9" s="44">
        <v>4.7153275301065024E-4</v>
      </c>
      <c r="AI9" s="44">
        <v>1.3196131675479968E-3</v>
      </c>
      <c r="AJ9" s="44">
        <v>3.7858939425696918E-3</v>
      </c>
      <c r="AK9" s="44">
        <v>1.4487782878504362E-4</v>
      </c>
      <c r="AL9" s="44">
        <v>1.0950256614996499E-3</v>
      </c>
    </row>
    <row r="10" spans="1:38">
      <c r="A10" s="1" t="s">
        <v>2</v>
      </c>
      <c r="B10" s="1" t="s">
        <v>90</v>
      </c>
      <c r="C10" s="3">
        <v>276368</v>
      </c>
      <c r="D10" s="3">
        <v>583860</v>
      </c>
      <c r="E10" s="3">
        <v>630041</v>
      </c>
      <c r="F10" s="3">
        <v>596730</v>
      </c>
      <c r="G10" s="3">
        <v>569893</v>
      </c>
      <c r="H10" s="3">
        <v>614255</v>
      </c>
      <c r="I10" s="3">
        <v>602923</v>
      </c>
      <c r="J10" s="3">
        <v>423307</v>
      </c>
      <c r="K10" s="3">
        <v>216909</v>
      </c>
      <c r="L10" s="3">
        <v>78846</v>
      </c>
      <c r="M10" s="3">
        <v>3874070</v>
      </c>
      <c r="N10" s="3">
        <v>719062</v>
      </c>
      <c r="O10" s="4">
        <v>140</v>
      </c>
      <c r="P10" s="4">
        <v>54</v>
      </c>
      <c r="Q10" s="4">
        <v>73</v>
      </c>
      <c r="R10" s="4">
        <v>51</v>
      </c>
      <c r="S10" s="4">
        <v>56</v>
      </c>
      <c r="T10" s="4">
        <v>69</v>
      </c>
      <c r="U10" s="4">
        <v>111</v>
      </c>
      <c r="V10" s="4">
        <v>227</v>
      </c>
      <c r="W10" s="4">
        <v>338</v>
      </c>
      <c r="X10" s="4">
        <v>375</v>
      </c>
      <c r="Y10" s="4">
        <v>554</v>
      </c>
      <c r="Z10" s="4">
        <v>940</v>
      </c>
      <c r="AA10" s="44">
        <v>5.0657094887975452E-4</v>
      </c>
      <c r="AB10" s="44">
        <v>9.2487925187544954E-5</v>
      </c>
      <c r="AC10" s="44">
        <v>1.1586547542144082E-4</v>
      </c>
      <c r="AD10" s="44">
        <v>8.5465788547584335E-5</v>
      </c>
      <c r="AE10" s="44">
        <v>9.8264060095491605E-5</v>
      </c>
      <c r="AF10" s="44">
        <v>1.123311979552466E-4</v>
      </c>
      <c r="AG10" s="44">
        <v>1.8410311101085876E-4</v>
      </c>
      <c r="AH10" s="44">
        <v>5.3625382996265122E-4</v>
      </c>
      <c r="AI10" s="44">
        <v>1.5582571493114625E-3</v>
      </c>
      <c r="AJ10" s="44">
        <v>4.7561068411840803E-3</v>
      </c>
      <c r="AK10" s="44">
        <v>1.4300206243046719E-4</v>
      </c>
      <c r="AL10" s="44">
        <v>1.3072586230394598E-3</v>
      </c>
    </row>
    <row r="11" spans="1:38">
      <c r="A11" s="1" t="s">
        <v>3</v>
      </c>
      <c r="B11" s="1" t="s">
        <v>82</v>
      </c>
      <c r="C11" s="3">
        <v>52101</v>
      </c>
      <c r="D11" s="3">
        <v>98092</v>
      </c>
      <c r="E11" s="3">
        <v>113845</v>
      </c>
      <c r="F11" s="3">
        <v>97174</v>
      </c>
      <c r="G11" s="3">
        <v>96191</v>
      </c>
      <c r="H11" s="3">
        <v>107011</v>
      </c>
      <c r="I11" s="3">
        <v>71294</v>
      </c>
      <c r="J11" s="3">
        <v>29678</v>
      </c>
      <c r="K11" s="3">
        <v>13775</v>
      </c>
      <c r="L11" s="3">
        <v>4363</v>
      </c>
      <c r="M11" s="3">
        <v>635708</v>
      </c>
      <c r="N11" s="3">
        <v>47816</v>
      </c>
      <c r="O11" s="4">
        <v>139</v>
      </c>
      <c r="P11" s="4">
        <v>57</v>
      </c>
      <c r="Q11" s="4">
        <v>60</v>
      </c>
      <c r="R11" s="4">
        <v>62</v>
      </c>
      <c r="S11" s="4">
        <v>52</v>
      </c>
      <c r="T11" s="4">
        <v>61</v>
      </c>
      <c r="U11" s="4">
        <v>62</v>
      </c>
      <c r="V11" s="4">
        <v>66</v>
      </c>
      <c r="W11" s="4">
        <v>48</v>
      </c>
      <c r="X11" s="4">
        <v>57</v>
      </c>
      <c r="Y11" s="4">
        <v>493</v>
      </c>
      <c r="Z11" s="4">
        <v>171</v>
      </c>
      <c r="AA11" s="44">
        <v>2.6678950499990405E-3</v>
      </c>
      <c r="AB11" s="44">
        <v>5.8108714268237979E-4</v>
      </c>
      <c r="AC11" s="44">
        <v>5.2703236857130312E-4</v>
      </c>
      <c r="AD11" s="44">
        <v>6.3803074896577269E-4</v>
      </c>
      <c r="AE11" s="44">
        <v>5.4059111559293484E-4</v>
      </c>
      <c r="AF11" s="44">
        <v>5.7003485622973335E-4</v>
      </c>
      <c r="AG11" s="44">
        <v>8.6963839874323228E-4</v>
      </c>
      <c r="AH11" s="44">
        <v>2.223869532987398E-3</v>
      </c>
      <c r="AI11" s="44">
        <v>3.4845735027223229E-3</v>
      </c>
      <c r="AJ11" s="44">
        <v>1.3064405225762091E-2</v>
      </c>
      <c r="AK11" s="44">
        <v>7.7551328597406358E-4</v>
      </c>
      <c r="AL11" s="44">
        <v>3.5762088004015393E-3</v>
      </c>
    </row>
    <row r="12" spans="1:38">
      <c r="A12" s="1" t="s">
        <v>3</v>
      </c>
      <c r="B12" s="1" t="s">
        <v>83</v>
      </c>
      <c r="C12" s="3">
        <v>50436</v>
      </c>
      <c r="D12" s="3">
        <v>98531</v>
      </c>
      <c r="E12" s="3">
        <v>107026</v>
      </c>
      <c r="F12" s="3">
        <v>91866</v>
      </c>
      <c r="G12" s="3">
        <v>93770</v>
      </c>
      <c r="H12" s="3">
        <v>107330</v>
      </c>
      <c r="I12" s="3">
        <v>76385</v>
      </c>
      <c r="J12" s="3">
        <v>31169</v>
      </c>
      <c r="K12" s="3">
        <v>13707</v>
      </c>
      <c r="L12" s="3">
        <v>3952</v>
      </c>
      <c r="M12" s="3">
        <v>625344</v>
      </c>
      <c r="N12" s="3">
        <v>48828</v>
      </c>
      <c r="O12" s="4">
        <v>114</v>
      </c>
      <c r="P12" s="4">
        <v>77</v>
      </c>
      <c r="Q12" s="4">
        <v>67</v>
      </c>
      <c r="R12" s="4">
        <v>57</v>
      </c>
      <c r="S12" s="4">
        <v>63</v>
      </c>
      <c r="T12" s="4">
        <v>61</v>
      </c>
      <c r="U12" s="4">
        <v>73</v>
      </c>
      <c r="V12" s="4">
        <v>73</v>
      </c>
      <c r="W12" s="4">
        <v>59</v>
      </c>
      <c r="X12" s="4">
        <v>54</v>
      </c>
      <c r="Y12" s="4">
        <v>512</v>
      </c>
      <c r="Z12" s="4">
        <v>186</v>
      </c>
      <c r="AA12" s="44">
        <v>2.2602902688555792E-3</v>
      </c>
      <c r="AB12" s="44">
        <v>7.8147994032334996E-4</v>
      </c>
      <c r="AC12" s="44">
        <v>6.260161082353821E-4</v>
      </c>
      <c r="AD12" s="44">
        <v>6.2046894389654501E-4</v>
      </c>
      <c r="AE12" s="44">
        <v>6.7185667057694356E-4</v>
      </c>
      <c r="AF12" s="44">
        <v>5.6834063169663659E-4</v>
      </c>
      <c r="AG12" s="44">
        <v>9.5568501669175882E-4</v>
      </c>
      <c r="AH12" s="44">
        <v>2.342070647117328E-3</v>
      </c>
      <c r="AI12" s="44">
        <v>4.3043700299117242E-3</v>
      </c>
      <c r="AJ12" s="44">
        <v>1.3663967611336033E-2</v>
      </c>
      <c r="AK12" s="44">
        <v>8.1874936035206223E-4</v>
      </c>
      <c r="AL12" s="44">
        <v>3.8092897517817644E-3</v>
      </c>
    </row>
    <row r="13" spans="1:38">
      <c r="A13" s="1" t="s">
        <v>3</v>
      </c>
      <c r="B13" s="1" t="s">
        <v>84</v>
      </c>
      <c r="C13" s="3">
        <v>49320</v>
      </c>
      <c r="D13" s="3">
        <v>95647</v>
      </c>
      <c r="E13" s="3">
        <v>102350</v>
      </c>
      <c r="F13" s="3">
        <v>93628</v>
      </c>
      <c r="G13" s="3">
        <v>90207</v>
      </c>
      <c r="H13" s="3">
        <v>105021</v>
      </c>
      <c r="I13" s="3">
        <v>78741</v>
      </c>
      <c r="J13" s="3">
        <v>32341</v>
      </c>
      <c r="K13" s="3">
        <v>14473</v>
      </c>
      <c r="L13" s="3">
        <v>4044</v>
      </c>
      <c r="M13" s="3">
        <v>614914</v>
      </c>
      <c r="N13" s="3">
        <v>50858</v>
      </c>
      <c r="O13" s="4">
        <v>121</v>
      </c>
      <c r="P13" s="4">
        <v>51</v>
      </c>
      <c r="Q13" s="4">
        <v>69</v>
      </c>
      <c r="R13" s="4">
        <v>40</v>
      </c>
      <c r="S13" s="4">
        <v>67</v>
      </c>
      <c r="T13" s="4">
        <v>53</v>
      </c>
      <c r="U13" s="4">
        <v>59</v>
      </c>
      <c r="V13" s="4">
        <v>48</v>
      </c>
      <c r="W13" s="4">
        <v>72</v>
      </c>
      <c r="X13" s="4">
        <v>65</v>
      </c>
      <c r="Y13" s="4">
        <v>460</v>
      </c>
      <c r="Z13" s="4">
        <v>185</v>
      </c>
      <c r="AA13" s="44">
        <v>2.4533657745336576E-3</v>
      </c>
      <c r="AB13" s="44">
        <v>5.3321066003115625E-4</v>
      </c>
      <c r="AC13" s="44">
        <v>6.7415730337078649E-4</v>
      </c>
      <c r="AD13" s="44">
        <v>4.2722262571025764E-4</v>
      </c>
      <c r="AE13" s="44">
        <v>7.4273615129646258E-4</v>
      </c>
      <c r="AF13" s="44">
        <v>5.046609725673913E-4</v>
      </c>
      <c r="AG13" s="44">
        <v>7.4929198257578649E-4</v>
      </c>
      <c r="AH13" s="44">
        <v>1.4841841625181657E-3</v>
      </c>
      <c r="AI13" s="44">
        <v>4.9747806259932284E-3</v>
      </c>
      <c r="AJ13" s="44">
        <v>1.6073194856577645E-2</v>
      </c>
      <c r="AK13" s="44">
        <v>7.4807208812939692E-4</v>
      </c>
      <c r="AL13" s="44">
        <v>3.6375791419245742E-3</v>
      </c>
    </row>
    <row r="14" spans="1:38">
      <c r="A14" s="1" t="s">
        <v>3</v>
      </c>
      <c r="B14" s="1" t="s">
        <v>85</v>
      </c>
      <c r="C14" s="3">
        <v>49810</v>
      </c>
      <c r="D14" s="3">
        <v>94572</v>
      </c>
      <c r="E14" s="3">
        <v>102033</v>
      </c>
      <c r="F14" s="3">
        <v>96647</v>
      </c>
      <c r="G14" s="3">
        <v>87951</v>
      </c>
      <c r="H14" s="3">
        <v>102036</v>
      </c>
      <c r="I14" s="3">
        <v>80485</v>
      </c>
      <c r="J14" s="3">
        <v>32969</v>
      </c>
      <c r="K14" s="3">
        <v>14136</v>
      </c>
      <c r="L14" s="3">
        <v>4274</v>
      </c>
      <c r="M14" s="3">
        <v>613534</v>
      </c>
      <c r="N14" s="3">
        <v>51379</v>
      </c>
      <c r="O14" s="4">
        <v>114</v>
      </c>
      <c r="P14" s="4">
        <v>64</v>
      </c>
      <c r="Q14" s="4">
        <v>46</v>
      </c>
      <c r="R14" s="4">
        <v>76</v>
      </c>
      <c r="S14" s="4">
        <v>41</v>
      </c>
      <c r="T14" s="4">
        <v>63</v>
      </c>
      <c r="U14" s="4">
        <v>60</v>
      </c>
      <c r="V14" s="4">
        <v>67</v>
      </c>
      <c r="W14" s="4">
        <v>66</v>
      </c>
      <c r="X14" s="4">
        <v>75</v>
      </c>
      <c r="Y14" s="4">
        <v>464</v>
      </c>
      <c r="Z14" s="4">
        <v>208</v>
      </c>
      <c r="AA14" s="44">
        <v>2.2886970487853843E-3</v>
      </c>
      <c r="AB14" s="44">
        <v>6.7673307109926829E-4</v>
      </c>
      <c r="AC14" s="44">
        <v>4.5083453392529867E-4</v>
      </c>
      <c r="AD14" s="44">
        <v>7.863668815379681E-4</v>
      </c>
      <c r="AE14" s="44">
        <v>4.661686620959398E-4</v>
      </c>
      <c r="AF14" s="44">
        <v>6.1742914265553329E-4</v>
      </c>
      <c r="AG14" s="44">
        <v>7.4548052432130206E-4</v>
      </c>
      <c r="AH14" s="44">
        <v>2.0322120780126786E-3</v>
      </c>
      <c r="AI14" s="44">
        <v>4.6689303904923598E-3</v>
      </c>
      <c r="AJ14" s="44">
        <v>1.7547964436125409E-2</v>
      </c>
      <c r="AK14" s="44">
        <v>7.5627430590643715E-4</v>
      </c>
      <c r="AL14" s="44">
        <v>4.0483466007512799E-3</v>
      </c>
    </row>
    <row r="15" spans="1:38">
      <c r="A15" s="1" t="s">
        <v>3</v>
      </c>
      <c r="B15" s="1" t="s">
        <v>86</v>
      </c>
      <c r="C15" s="3">
        <v>51998</v>
      </c>
      <c r="D15" s="3">
        <v>97821</v>
      </c>
      <c r="E15" s="3">
        <v>104501</v>
      </c>
      <c r="F15" s="3">
        <v>103022</v>
      </c>
      <c r="G15" s="3">
        <v>88055</v>
      </c>
      <c r="H15" s="3">
        <v>101851</v>
      </c>
      <c r="I15" s="3">
        <v>85665</v>
      </c>
      <c r="J15" s="3">
        <v>36823</v>
      </c>
      <c r="K15" s="3">
        <v>15064</v>
      </c>
      <c r="L15" s="3">
        <v>4986</v>
      </c>
      <c r="M15" s="3">
        <v>632913</v>
      </c>
      <c r="N15" s="3">
        <v>56873</v>
      </c>
      <c r="O15" s="4">
        <v>104</v>
      </c>
      <c r="P15" s="4">
        <v>53</v>
      </c>
      <c r="Q15" s="4">
        <v>55</v>
      </c>
      <c r="R15" s="4">
        <v>49</v>
      </c>
      <c r="S15" s="4">
        <v>65</v>
      </c>
      <c r="T15" s="4">
        <v>68</v>
      </c>
      <c r="U15" s="4">
        <v>59</v>
      </c>
      <c r="V15" s="4">
        <v>43</v>
      </c>
      <c r="W15" s="4">
        <v>51</v>
      </c>
      <c r="X15" s="4">
        <v>60</v>
      </c>
      <c r="Y15" s="4">
        <v>453</v>
      </c>
      <c r="Z15" s="4">
        <v>154</v>
      </c>
      <c r="AA15" s="44">
        <v>2.0000769260356166E-3</v>
      </c>
      <c r="AB15" s="44">
        <v>5.4180595168726547E-4</v>
      </c>
      <c r="AC15" s="44">
        <v>5.2631075300714827E-4</v>
      </c>
      <c r="AD15" s="44">
        <v>4.7562656519966608E-4</v>
      </c>
      <c r="AE15" s="44">
        <v>7.3817500425870199E-4</v>
      </c>
      <c r="AF15" s="44">
        <v>6.6764194755083409E-4</v>
      </c>
      <c r="AG15" s="44">
        <v>6.8872935271114221E-4</v>
      </c>
      <c r="AH15" s="44">
        <v>1.1677484181082476E-3</v>
      </c>
      <c r="AI15" s="44">
        <v>3.3855549654806158E-3</v>
      </c>
      <c r="AJ15" s="44">
        <v>1.2033694344163659E-2</v>
      </c>
      <c r="AK15" s="44">
        <v>7.1573818202501761E-4</v>
      </c>
      <c r="AL15" s="44">
        <v>2.7077875265943416E-3</v>
      </c>
    </row>
    <row r="16" spans="1:38">
      <c r="A16" s="1" t="s">
        <v>3</v>
      </c>
      <c r="B16" s="1" t="s">
        <v>87</v>
      </c>
      <c r="C16" s="3">
        <v>46006</v>
      </c>
      <c r="D16" s="3">
        <v>86970</v>
      </c>
      <c r="E16" s="3">
        <v>95783</v>
      </c>
      <c r="F16" s="3">
        <v>97905</v>
      </c>
      <c r="G16" s="3">
        <v>80439</v>
      </c>
      <c r="H16" s="3">
        <v>89396</v>
      </c>
      <c r="I16" s="3">
        <v>76883</v>
      </c>
      <c r="J16" s="3">
        <v>35249</v>
      </c>
      <c r="K16" s="3">
        <v>14216</v>
      </c>
      <c r="L16" s="3">
        <v>4919</v>
      </c>
      <c r="M16" s="3">
        <v>573382</v>
      </c>
      <c r="N16" s="3">
        <v>54384</v>
      </c>
      <c r="O16" s="4">
        <v>104</v>
      </c>
      <c r="P16" s="4">
        <v>43</v>
      </c>
      <c r="Q16" s="4">
        <v>64</v>
      </c>
      <c r="R16" s="4">
        <v>75</v>
      </c>
      <c r="S16" s="4">
        <v>70</v>
      </c>
      <c r="T16" s="4">
        <v>71</v>
      </c>
      <c r="U16" s="4">
        <v>58</v>
      </c>
      <c r="V16" s="4">
        <v>59</v>
      </c>
      <c r="W16" s="4">
        <v>72</v>
      </c>
      <c r="X16" s="4">
        <v>63</v>
      </c>
      <c r="Y16" s="4">
        <v>485</v>
      </c>
      <c r="Z16" s="4">
        <v>194</v>
      </c>
      <c r="AA16" s="44">
        <v>2.2605747076468287E-3</v>
      </c>
      <c r="AB16" s="44">
        <v>4.944233643785213E-4</v>
      </c>
      <c r="AC16" s="44">
        <v>6.6817702515060084E-4</v>
      </c>
      <c r="AD16" s="44">
        <v>7.6604872069863648E-4</v>
      </c>
      <c r="AE16" s="44">
        <v>8.7022464227551311E-4</v>
      </c>
      <c r="AF16" s="44">
        <v>7.9421898071502077E-4</v>
      </c>
      <c r="AG16" s="44">
        <v>7.5439303877320081E-4</v>
      </c>
      <c r="AH16" s="44">
        <v>1.673806349116287E-3</v>
      </c>
      <c r="AI16" s="44">
        <v>5.064715813168261E-3</v>
      </c>
      <c r="AJ16" s="44">
        <v>1.2807481195364911E-2</v>
      </c>
      <c r="AK16" s="44">
        <v>8.4585843294697081E-4</v>
      </c>
      <c r="AL16" s="44">
        <v>3.5672256546042955E-3</v>
      </c>
    </row>
    <row r="17" spans="1:38">
      <c r="A17" s="1" t="s">
        <v>3</v>
      </c>
      <c r="B17" s="1" t="s">
        <v>88</v>
      </c>
      <c r="C17" s="3">
        <v>50095</v>
      </c>
      <c r="D17" s="3">
        <v>93613</v>
      </c>
      <c r="E17" s="3">
        <v>102997</v>
      </c>
      <c r="F17" s="3">
        <v>105742</v>
      </c>
      <c r="G17" s="3">
        <v>84868</v>
      </c>
      <c r="H17" s="3">
        <v>93388</v>
      </c>
      <c r="I17" s="3">
        <v>85898</v>
      </c>
      <c r="J17" s="3">
        <v>41746</v>
      </c>
      <c r="K17" s="3">
        <v>16401</v>
      </c>
      <c r="L17" s="3">
        <v>5563</v>
      </c>
      <c r="M17" s="3">
        <v>616601</v>
      </c>
      <c r="N17" s="3">
        <v>63710</v>
      </c>
      <c r="O17" s="4">
        <v>125</v>
      </c>
      <c r="P17" s="4">
        <v>58</v>
      </c>
      <c r="Q17" s="4">
        <v>60</v>
      </c>
      <c r="R17" s="4">
        <v>68</v>
      </c>
      <c r="S17" s="4">
        <v>62</v>
      </c>
      <c r="T17" s="4">
        <v>55</v>
      </c>
      <c r="U17" s="4">
        <v>53</v>
      </c>
      <c r="V17" s="4">
        <v>57</v>
      </c>
      <c r="W17" s="4">
        <v>68</v>
      </c>
      <c r="X17" s="4">
        <v>61</v>
      </c>
      <c r="Y17" s="4">
        <v>481</v>
      </c>
      <c r="Z17" s="4">
        <v>186</v>
      </c>
      <c r="AA17" s="44">
        <v>2.4952590078850183E-3</v>
      </c>
      <c r="AB17" s="44">
        <v>6.1957206798201106E-4</v>
      </c>
      <c r="AC17" s="44">
        <v>5.8254123906521555E-4</v>
      </c>
      <c r="AD17" s="44">
        <v>6.4307465340167575E-4</v>
      </c>
      <c r="AE17" s="44">
        <v>7.3054626007446857E-4</v>
      </c>
      <c r="AF17" s="44">
        <v>5.8894076326722919E-4</v>
      </c>
      <c r="AG17" s="44">
        <v>6.1701087336142862E-4</v>
      </c>
      <c r="AH17" s="44">
        <v>1.3654002778709338E-3</v>
      </c>
      <c r="AI17" s="44">
        <v>4.146088653130907E-3</v>
      </c>
      <c r="AJ17" s="44">
        <v>1.0965306489304332E-2</v>
      </c>
      <c r="AK17" s="44">
        <v>7.8008306830511145E-4</v>
      </c>
      <c r="AL17" s="44">
        <v>2.9194788887144875E-3</v>
      </c>
    </row>
    <row r="18" spans="1:38">
      <c r="A18" s="1" t="s">
        <v>3</v>
      </c>
      <c r="B18" s="1" t="s">
        <v>89</v>
      </c>
      <c r="C18" s="3">
        <v>50552</v>
      </c>
      <c r="D18" s="3">
        <v>96058</v>
      </c>
      <c r="E18" s="3">
        <v>101965</v>
      </c>
      <c r="F18" s="3">
        <v>108450</v>
      </c>
      <c r="G18" s="3">
        <v>87241</v>
      </c>
      <c r="H18" s="3">
        <v>94013</v>
      </c>
      <c r="I18" s="3">
        <v>90606</v>
      </c>
      <c r="J18" s="3">
        <v>46496</v>
      </c>
      <c r="K18" s="3">
        <v>17361</v>
      </c>
      <c r="L18" s="3">
        <v>6584</v>
      </c>
      <c r="M18" s="3">
        <v>628885</v>
      </c>
      <c r="N18" s="3">
        <v>70441</v>
      </c>
      <c r="O18" s="4">
        <v>121</v>
      </c>
      <c r="P18" s="4">
        <v>66</v>
      </c>
      <c r="Q18" s="4">
        <v>49</v>
      </c>
      <c r="R18" s="4">
        <v>57</v>
      </c>
      <c r="S18" s="4">
        <v>63</v>
      </c>
      <c r="T18" s="4">
        <v>73</v>
      </c>
      <c r="U18" s="4">
        <v>65</v>
      </c>
      <c r="V18" s="4">
        <v>70</v>
      </c>
      <c r="W18" s="4">
        <v>69</v>
      </c>
      <c r="X18" s="4">
        <v>62</v>
      </c>
      <c r="Y18" s="4">
        <v>494</v>
      </c>
      <c r="Z18" s="4">
        <v>201</v>
      </c>
      <c r="AA18" s="44">
        <v>2.3935749327425224E-3</v>
      </c>
      <c r="AB18" s="44">
        <v>6.8708488621457874E-4</v>
      </c>
      <c r="AC18" s="44">
        <v>4.8055705389104104E-4</v>
      </c>
      <c r="AD18" s="44">
        <v>5.2558782849239285E-4</v>
      </c>
      <c r="AE18" s="44">
        <v>7.2213752708015727E-4</v>
      </c>
      <c r="AF18" s="44">
        <v>7.764883579930435E-4</v>
      </c>
      <c r="AG18" s="44">
        <v>7.1739178420855134E-4</v>
      </c>
      <c r="AH18" s="44">
        <v>1.5055058499655884E-3</v>
      </c>
      <c r="AI18" s="44">
        <v>3.9744254363227923E-3</v>
      </c>
      <c r="AJ18" s="44">
        <v>9.4167679222357231E-3</v>
      </c>
      <c r="AK18" s="44">
        <v>7.8551722492983616E-4</v>
      </c>
      <c r="AL18" s="44">
        <v>2.8534518249315028E-3</v>
      </c>
    </row>
    <row r="19" spans="1:38">
      <c r="A19" s="1" t="s">
        <v>3</v>
      </c>
      <c r="B19" s="1" t="s">
        <v>90</v>
      </c>
      <c r="C19" s="3">
        <v>51140</v>
      </c>
      <c r="D19" s="3">
        <v>95737</v>
      </c>
      <c r="E19" s="3">
        <v>101178</v>
      </c>
      <c r="F19" s="3">
        <v>111036</v>
      </c>
      <c r="G19" s="3">
        <v>87229</v>
      </c>
      <c r="H19" s="3">
        <v>89984</v>
      </c>
      <c r="I19" s="3">
        <v>88798</v>
      </c>
      <c r="J19" s="3">
        <v>48531</v>
      </c>
      <c r="K19" s="3">
        <v>17748</v>
      </c>
      <c r="L19" s="3">
        <v>6030</v>
      </c>
      <c r="M19" s="3">
        <v>625102</v>
      </c>
      <c r="N19" s="3">
        <v>72309</v>
      </c>
      <c r="O19" s="4">
        <v>113</v>
      </c>
      <c r="P19" s="4">
        <v>73</v>
      </c>
      <c r="Q19" s="4">
        <v>32</v>
      </c>
      <c r="R19" s="4">
        <v>50</v>
      </c>
      <c r="S19" s="4">
        <v>69</v>
      </c>
      <c r="T19" s="4">
        <v>55</v>
      </c>
      <c r="U19" s="4">
        <v>53</v>
      </c>
      <c r="V19" s="4">
        <v>63</v>
      </c>
      <c r="W19" s="4">
        <v>59</v>
      </c>
      <c r="X19" s="4">
        <v>62</v>
      </c>
      <c r="Y19" s="4">
        <v>445</v>
      </c>
      <c r="Z19" s="4">
        <v>184</v>
      </c>
      <c r="AA19" s="44">
        <v>2.2096206491982791E-3</v>
      </c>
      <c r="AB19" s="44">
        <v>7.6250561433928367E-4</v>
      </c>
      <c r="AC19" s="44">
        <v>3.162742888770286E-4</v>
      </c>
      <c r="AD19" s="44">
        <v>4.5030440577830614E-4</v>
      </c>
      <c r="AE19" s="44">
        <v>7.9102133464788085E-4</v>
      </c>
      <c r="AF19" s="44">
        <v>6.1121977240398298E-4</v>
      </c>
      <c r="AG19" s="44">
        <v>5.9686028964616323E-4</v>
      </c>
      <c r="AH19" s="44">
        <v>1.2981393336218088E-3</v>
      </c>
      <c r="AI19" s="44">
        <v>3.3243182330403424E-3</v>
      </c>
      <c r="AJ19" s="44">
        <v>1.0281923714759536E-2</v>
      </c>
      <c r="AK19" s="44">
        <v>7.1188382056048454E-4</v>
      </c>
      <c r="AL19" s="44">
        <v>2.5446348310722042E-3</v>
      </c>
    </row>
    <row r="20" spans="1:38">
      <c r="A20" s="1" t="s">
        <v>4</v>
      </c>
      <c r="B20" s="1" t="s">
        <v>82</v>
      </c>
      <c r="C20" s="3">
        <v>500513</v>
      </c>
      <c r="D20" s="3">
        <v>900236</v>
      </c>
      <c r="E20" s="3">
        <v>858306</v>
      </c>
      <c r="F20" s="3">
        <v>919458</v>
      </c>
      <c r="G20" s="3">
        <v>858827</v>
      </c>
      <c r="H20" s="3">
        <v>819785</v>
      </c>
      <c r="I20" s="3">
        <v>651776</v>
      </c>
      <c r="J20" s="3">
        <v>422657</v>
      </c>
      <c r="K20" s="3">
        <v>294834</v>
      </c>
      <c r="L20" s="3">
        <v>96567</v>
      </c>
      <c r="M20" s="3">
        <v>5508901</v>
      </c>
      <c r="N20" s="3">
        <v>814058</v>
      </c>
      <c r="O20" s="4">
        <v>134</v>
      </c>
      <c r="P20" s="4">
        <v>54</v>
      </c>
      <c r="Q20" s="4">
        <v>52</v>
      </c>
      <c r="R20" s="4">
        <v>54</v>
      </c>
      <c r="S20" s="4">
        <v>70</v>
      </c>
      <c r="T20" s="4">
        <v>79</v>
      </c>
      <c r="U20" s="4">
        <v>81</v>
      </c>
      <c r="V20" s="4">
        <v>161</v>
      </c>
      <c r="W20" s="4">
        <v>278</v>
      </c>
      <c r="X20" s="4">
        <v>350</v>
      </c>
      <c r="Y20" s="4">
        <v>524</v>
      </c>
      <c r="Z20" s="4">
        <v>789</v>
      </c>
      <c r="AA20" s="44">
        <v>2.6772531382801248E-4</v>
      </c>
      <c r="AB20" s="44">
        <v>5.9984270791214749E-5</v>
      </c>
      <c r="AC20" s="44">
        <v>6.0584453563181426E-5</v>
      </c>
      <c r="AD20" s="44">
        <v>5.8730251952780879E-5</v>
      </c>
      <c r="AE20" s="44">
        <v>8.1506519939405727E-5</v>
      </c>
      <c r="AF20" s="44">
        <v>9.6366730301237526E-5</v>
      </c>
      <c r="AG20" s="44">
        <v>1.2427582482325215E-4</v>
      </c>
      <c r="AH20" s="44">
        <v>3.8092353847209441E-4</v>
      </c>
      <c r="AI20" s="44">
        <v>9.4290346432229658E-4</v>
      </c>
      <c r="AJ20" s="44">
        <v>3.6244265639400622E-3</v>
      </c>
      <c r="AK20" s="44">
        <v>9.5118790481077804E-5</v>
      </c>
      <c r="AL20" s="44">
        <v>9.6921840949907743E-4</v>
      </c>
    </row>
    <row r="21" spans="1:38">
      <c r="A21" s="1" t="s">
        <v>4</v>
      </c>
      <c r="B21" s="1" t="s">
        <v>83</v>
      </c>
      <c r="C21" s="3">
        <v>462605</v>
      </c>
      <c r="D21" s="3">
        <v>879681</v>
      </c>
      <c r="E21" s="3">
        <v>884613</v>
      </c>
      <c r="F21" s="3">
        <v>851998</v>
      </c>
      <c r="G21" s="3">
        <v>828954</v>
      </c>
      <c r="H21" s="3">
        <v>817132</v>
      </c>
      <c r="I21" s="3">
        <v>682564</v>
      </c>
      <c r="J21" s="3">
        <v>459854</v>
      </c>
      <c r="K21" s="3">
        <v>277143</v>
      </c>
      <c r="L21" s="3">
        <v>94397</v>
      </c>
      <c r="M21" s="3">
        <v>5407547</v>
      </c>
      <c r="N21" s="3">
        <v>831394</v>
      </c>
      <c r="O21" s="4">
        <v>103</v>
      </c>
      <c r="P21" s="4">
        <v>64</v>
      </c>
      <c r="Q21" s="4">
        <v>58</v>
      </c>
      <c r="R21" s="4">
        <v>68</v>
      </c>
      <c r="S21" s="4">
        <v>47</v>
      </c>
      <c r="T21" s="4">
        <v>71</v>
      </c>
      <c r="U21" s="4">
        <v>76</v>
      </c>
      <c r="V21" s="4">
        <v>92</v>
      </c>
      <c r="W21" s="4">
        <v>211</v>
      </c>
      <c r="X21" s="4">
        <v>295</v>
      </c>
      <c r="Y21" s="4">
        <v>487</v>
      </c>
      <c r="Z21" s="4">
        <v>598</v>
      </c>
      <c r="AA21" s="44">
        <v>2.2265215464597227E-4</v>
      </c>
      <c r="AB21" s="44">
        <v>7.2753645923920144E-5</v>
      </c>
      <c r="AC21" s="44">
        <v>6.5565394132801577E-5</v>
      </c>
      <c r="AD21" s="44">
        <v>7.9812393925807339E-5</v>
      </c>
      <c r="AE21" s="44">
        <v>5.669795911473978E-5</v>
      </c>
      <c r="AF21" s="44">
        <v>8.6889266360881716E-5</v>
      </c>
      <c r="AG21" s="44">
        <v>1.1134487022462363E-4</v>
      </c>
      <c r="AH21" s="44">
        <v>2.0006349841471423E-4</v>
      </c>
      <c r="AI21" s="44">
        <v>7.6133981374236406E-4</v>
      </c>
      <c r="AJ21" s="44">
        <v>3.1250993145968621E-3</v>
      </c>
      <c r="AK21" s="44">
        <v>9.0059318948129341E-5</v>
      </c>
      <c r="AL21" s="44">
        <v>7.1927389420659764E-4</v>
      </c>
    </row>
    <row r="22" spans="1:38">
      <c r="A22" s="1" t="s">
        <v>4</v>
      </c>
      <c r="B22" s="1" t="s">
        <v>84</v>
      </c>
      <c r="C22" s="3">
        <v>454133</v>
      </c>
      <c r="D22" s="3">
        <v>873414</v>
      </c>
      <c r="E22" s="3">
        <v>887157</v>
      </c>
      <c r="F22" s="3">
        <v>851684</v>
      </c>
      <c r="G22" s="3">
        <v>819505</v>
      </c>
      <c r="H22" s="3">
        <v>818150</v>
      </c>
      <c r="I22" s="3">
        <v>696963</v>
      </c>
      <c r="J22" s="3">
        <v>476232</v>
      </c>
      <c r="K22" s="3">
        <v>280020</v>
      </c>
      <c r="L22" s="3">
        <v>96206</v>
      </c>
      <c r="M22" s="3">
        <v>5401006</v>
      </c>
      <c r="N22" s="3">
        <v>852458</v>
      </c>
      <c r="O22" s="4">
        <v>126</v>
      </c>
      <c r="P22" s="4">
        <v>64</v>
      </c>
      <c r="Q22" s="4">
        <v>47</v>
      </c>
      <c r="R22" s="4">
        <v>59</v>
      </c>
      <c r="S22" s="4">
        <v>59</v>
      </c>
      <c r="T22" s="4">
        <v>67</v>
      </c>
      <c r="U22" s="4">
        <v>55</v>
      </c>
      <c r="V22" s="4">
        <v>100</v>
      </c>
      <c r="W22" s="4">
        <v>204</v>
      </c>
      <c r="X22" s="4">
        <v>269</v>
      </c>
      <c r="Y22" s="4">
        <v>477</v>
      </c>
      <c r="Z22" s="4">
        <v>573</v>
      </c>
      <c r="AA22" s="44">
        <v>2.7745175972677607E-4</v>
      </c>
      <c r="AB22" s="44">
        <v>7.3275674536932081E-5</v>
      </c>
      <c r="AC22" s="44">
        <v>5.2978221442202452E-5</v>
      </c>
      <c r="AD22" s="44">
        <v>6.9274519657525562E-5</v>
      </c>
      <c r="AE22" s="44">
        <v>7.1994679715193922E-5</v>
      </c>
      <c r="AF22" s="44">
        <v>8.1892073580639243E-5</v>
      </c>
      <c r="AG22" s="44">
        <v>7.8913801736964518E-5</v>
      </c>
      <c r="AH22" s="44">
        <v>2.0998168959666716E-4</v>
      </c>
      <c r="AI22" s="44">
        <v>7.2851939147203768E-4</v>
      </c>
      <c r="AJ22" s="44">
        <v>2.7960834043614744E-3</v>
      </c>
      <c r="AK22" s="44">
        <v>8.8316880225646846E-5</v>
      </c>
      <c r="AL22" s="44">
        <v>6.7217387836116264E-4</v>
      </c>
    </row>
    <row r="23" spans="1:38">
      <c r="A23" s="1" t="s">
        <v>4</v>
      </c>
      <c r="B23" s="1" t="s">
        <v>85</v>
      </c>
      <c r="C23" s="3">
        <v>455864</v>
      </c>
      <c r="D23" s="3">
        <v>900248</v>
      </c>
      <c r="E23" s="3">
        <v>906892</v>
      </c>
      <c r="F23" s="3">
        <v>863095</v>
      </c>
      <c r="G23" s="3">
        <v>824147</v>
      </c>
      <c r="H23" s="3">
        <v>833026</v>
      </c>
      <c r="I23" s="3">
        <v>726810</v>
      </c>
      <c r="J23" s="3">
        <v>502497</v>
      </c>
      <c r="K23" s="3">
        <v>284881</v>
      </c>
      <c r="L23" s="3">
        <v>104546</v>
      </c>
      <c r="M23" s="3">
        <v>5510082</v>
      </c>
      <c r="N23" s="3">
        <v>891924</v>
      </c>
      <c r="O23" s="4">
        <v>119</v>
      </c>
      <c r="P23" s="4">
        <v>64</v>
      </c>
      <c r="Q23" s="4">
        <v>56</v>
      </c>
      <c r="R23" s="4">
        <v>63</v>
      </c>
      <c r="S23" s="4">
        <v>49</v>
      </c>
      <c r="T23" s="4">
        <v>72</v>
      </c>
      <c r="U23" s="4">
        <v>65</v>
      </c>
      <c r="V23" s="4">
        <v>81</v>
      </c>
      <c r="W23" s="4">
        <v>206</v>
      </c>
      <c r="X23" s="4">
        <v>273</v>
      </c>
      <c r="Y23" s="4">
        <v>488</v>
      </c>
      <c r="Z23" s="4">
        <v>560</v>
      </c>
      <c r="AA23" s="44">
        <v>2.6104276714107718E-4</v>
      </c>
      <c r="AB23" s="44">
        <v>7.1091521447423382E-5</v>
      </c>
      <c r="AC23" s="44">
        <v>6.1749359350396737E-5</v>
      </c>
      <c r="AD23" s="44">
        <v>7.2993123584309951E-5</v>
      </c>
      <c r="AE23" s="44">
        <v>5.9455412687299717E-5</v>
      </c>
      <c r="AF23" s="44">
        <v>8.6431876075896791E-5</v>
      </c>
      <c r="AG23" s="44">
        <v>8.9431901047041184E-5</v>
      </c>
      <c r="AH23" s="44">
        <v>1.6119499220890871E-4</v>
      </c>
      <c r="AI23" s="44">
        <v>7.2310894724463904E-4</v>
      </c>
      <c r="AJ23" s="44">
        <v>2.6112907237005722E-3</v>
      </c>
      <c r="AK23" s="44">
        <v>8.8564925168082797E-5</v>
      </c>
      <c r="AL23" s="44">
        <v>6.278561850561259E-4</v>
      </c>
    </row>
    <row r="24" spans="1:38">
      <c r="A24" s="1" t="s">
        <v>4</v>
      </c>
      <c r="B24" s="1" t="s">
        <v>86</v>
      </c>
      <c r="C24" s="3">
        <v>447023</v>
      </c>
      <c r="D24" s="3">
        <v>903407</v>
      </c>
      <c r="E24" s="3">
        <v>915729</v>
      </c>
      <c r="F24" s="3">
        <v>864912</v>
      </c>
      <c r="G24" s="3">
        <v>828891</v>
      </c>
      <c r="H24" s="3">
        <v>837669</v>
      </c>
      <c r="I24" s="3">
        <v>746333</v>
      </c>
      <c r="J24" s="3">
        <v>527864</v>
      </c>
      <c r="K24" s="3">
        <v>291077</v>
      </c>
      <c r="L24" s="3">
        <v>106610</v>
      </c>
      <c r="M24" s="3">
        <v>5543964</v>
      </c>
      <c r="N24" s="3">
        <v>925551</v>
      </c>
      <c r="O24" s="4">
        <v>134</v>
      </c>
      <c r="P24" s="4">
        <v>79</v>
      </c>
      <c r="Q24" s="4">
        <v>54</v>
      </c>
      <c r="R24" s="4">
        <v>67</v>
      </c>
      <c r="S24" s="4">
        <v>63</v>
      </c>
      <c r="T24" s="4">
        <v>69</v>
      </c>
      <c r="U24" s="4">
        <v>62</v>
      </c>
      <c r="V24" s="4">
        <v>88</v>
      </c>
      <c r="W24" s="4">
        <v>192</v>
      </c>
      <c r="X24" s="4">
        <v>348</v>
      </c>
      <c r="Y24" s="4">
        <v>528</v>
      </c>
      <c r="Z24" s="4">
        <v>628</v>
      </c>
      <c r="AA24" s="44">
        <v>2.9976086241647519E-4</v>
      </c>
      <c r="AB24" s="44">
        <v>8.7446743272965558E-5</v>
      </c>
      <c r="AC24" s="44">
        <v>5.8969411255950177E-5</v>
      </c>
      <c r="AD24" s="44">
        <v>7.7464528183214019E-5</v>
      </c>
      <c r="AE24" s="44">
        <v>7.6005168351447896E-5</v>
      </c>
      <c r="AF24" s="44">
        <v>8.2371437882982425E-5</v>
      </c>
      <c r="AG24" s="44">
        <v>8.3072837459954201E-5</v>
      </c>
      <c r="AH24" s="44">
        <v>1.6670960701998998E-4</v>
      </c>
      <c r="AI24" s="44">
        <v>6.5961927599913421E-4</v>
      </c>
      <c r="AJ24" s="44">
        <v>3.264234124378576E-3</v>
      </c>
      <c r="AK24" s="44">
        <v>9.5238713671300901E-5</v>
      </c>
      <c r="AL24" s="44">
        <v>6.7851474419021755E-4</v>
      </c>
    </row>
    <row r="25" spans="1:38">
      <c r="A25" s="1" t="s">
        <v>4</v>
      </c>
      <c r="B25" s="1" t="s">
        <v>87</v>
      </c>
      <c r="C25" s="3">
        <v>438431</v>
      </c>
      <c r="D25" s="3">
        <v>904270</v>
      </c>
      <c r="E25" s="3">
        <v>919817</v>
      </c>
      <c r="F25" s="3">
        <v>871066</v>
      </c>
      <c r="G25" s="3">
        <v>823561</v>
      </c>
      <c r="H25" s="3">
        <v>836972</v>
      </c>
      <c r="I25" s="3">
        <v>760041</v>
      </c>
      <c r="J25" s="3">
        <v>554322</v>
      </c>
      <c r="K25" s="3">
        <v>298935</v>
      </c>
      <c r="L25" s="3">
        <v>112907</v>
      </c>
      <c r="M25" s="3">
        <v>5554158</v>
      </c>
      <c r="N25" s="3">
        <v>966164</v>
      </c>
      <c r="O25" s="4">
        <v>125</v>
      </c>
      <c r="P25" s="4">
        <v>68</v>
      </c>
      <c r="Q25" s="4">
        <v>59</v>
      </c>
      <c r="R25" s="4">
        <v>63</v>
      </c>
      <c r="S25" s="4">
        <v>65</v>
      </c>
      <c r="T25" s="4">
        <v>67</v>
      </c>
      <c r="U25" s="4">
        <v>91</v>
      </c>
      <c r="V25" s="4">
        <v>136</v>
      </c>
      <c r="W25" s="4">
        <v>188</v>
      </c>
      <c r="X25" s="4">
        <v>270</v>
      </c>
      <c r="Y25" s="4">
        <v>538</v>
      </c>
      <c r="Z25" s="4">
        <v>594</v>
      </c>
      <c r="AA25" s="44">
        <v>2.8510757679087471E-4</v>
      </c>
      <c r="AB25" s="44">
        <v>7.5198779125703604E-5</v>
      </c>
      <c r="AC25" s="44">
        <v>6.414319370048607E-5</v>
      </c>
      <c r="AD25" s="44">
        <v>7.2325173982224077E-5</v>
      </c>
      <c r="AE25" s="44">
        <v>7.8925544070202445E-5</v>
      </c>
      <c r="AF25" s="44">
        <v>8.0050467638104978E-5</v>
      </c>
      <c r="AG25" s="44">
        <v>1.1973038296618209E-4</v>
      </c>
      <c r="AH25" s="44">
        <v>2.4534476351290404E-4</v>
      </c>
      <c r="AI25" s="44">
        <v>6.2889925903624529E-4</v>
      </c>
      <c r="AJ25" s="44">
        <v>2.3913486320600139E-3</v>
      </c>
      <c r="AK25" s="44">
        <v>9.686436720021289E-5</v>
      </c>
      <c r="AL25" s="44">
        <v>6.1480245589775652E-4</v>
      </c>
    </row>
    <row r="26" spans="1:38">
      <c r="A26" s="1" t="s">
        <v>4</v>
      </c>
      <c r="B26" s="1" t="s">
        <v>88</v>
      </c>
      <c r="C26" s="3">
        <v>424856</v>
      </c>
      <c r="D26" s="3">
        <v>892844</v>
      </c>
      <c r="E26" s="3">
        <v>916343</v>
      </c>
      <c r="F26" s="3">
        <v>873997</v>
      </c>
      <c r="G26" s="3">
        <v>823282</v>
      </c>
      <c r="H26" s="3">
        <v>824480</v>
      </c>
      <c r="I26" s="3">
        <v>767757</v>
      </c>
      <c r="J26" s="3">
        <v>581229</v>
      </c>
      <c r="K26" s="3">
        <v>309296</v>
      </c>
      <c r="L26" s="3">
        <v>119063</v>
      </c>
      <c r="M26" s="3">
        <v>5523559</v>
      </c>
      <c r="N26" s="3">
        <v>1009588</v>
      </c>
      <c r="O26" s="4">
        <v>127</v>
      </c>
      <c r="P26" s="4">
        <v>65</v>
      </c>
      <c r="Q26" s="4">
        <v>59</v>
      </c>
      <c r="R26" s="4">
        <v>58</v>
      </c>
      <c r="S26" s="4">
        <v>58</v>
      </c>
      <c r="T26" s="4">
        <v>76</v>
      </c>
      <c r="U26" s="4">
        <v>82</v>
      </c>
      <c r="V26" s="4">
        <v>102</v>
      </c>
      <c r="W26" s="4">
        <v>212</v>
      </c>
      <c r="X26" s="4">
        <v>321</v>
      </c>
      <c r="Y26" s="4">
        <v>525</v>
      </c>
      <c r="Z26" s="4">
        <v>635</v>
      </c>
      <c r="AA26" s="44">
        <v>2.9892481217165344E-4</v>
      </c>
      <c r="AB26" s="44">
        <v>7.2801071631774415E-5</v>
      </c>
      <c r="AC26" s="44">
        <v>6.4386370605766619E-5</v>
      </c>
      <c r="AD26" s="44">
        <v>6.636178385051665E-5</v>
      </c>
      <c r="AE26" s="44">
        <v>7.0449736542278342E-5</v>
      </c>
      <c r="AF26" s="44">
        <v>9.2179313021540857E-5</v>
      </c>
      <c r="AG26" s="44">
        <v>1.0680462698484026E-4</v>
      </c>
      <c r="AH26" s="44">
        <v>1.7549021125924549E-4</v>
      </c>
      <c r="AI26" s="44">
        <v>6.8542755160105526E-4</v>
      </c>
      <c r="AJ26" s="44">
        <v>2.6960516701242201E-3</v>
      </c>
      <c r="AK26" s="44">
        <v>9.5047414176258462E-5</v>
      </c>
      <c r="AL26" s="44">
        <v>6.2896944099969493E-4</v>
      </c>
    </row>
    <row r="27" spans="1:38">
      <c r="A27" s="1" t="s">
        <v>4</v>
      </c>
      <c r="B27" s="1" t="s">
        <v>89</v>
      </c>
      <c r="C27" s="3">
        <v>427119</v>
      </c>
      <c r="D27" s="3">
        <v>890323</v>
      </c>
      <c r="E27" s="3">
        <v>920124</v>
      </c>
      <c r="F27" s="3">
        <v>879312</v>
      </c>
      <c r="G27" s="3">
        <v>813445</v>
      </c>
      <c r="H27" s="3">
        <v>817606</v>
      </c>
      <c r="I27" s="3">
        <v>756394</v>
      </c>
      <c r="J27" s="3">
        <v>584305</v>
      </c>
      <c r="K27" s="3">
        <v>306398</v>
      </c>
      <c r="L27" s="3">
        <v>115515</v>
      </c>
      <c r="M27" s="3">
        <v>5504323</v>
      </c>
      <c r="N27" s="3">
        <v>1006218</v>
      </c>
      <c r="O27" s="4">
        <v>117</v>
      </c>
      <c r="P27" s="4">
        <v>55</v>
      </c>
      <c r="Q27" s="4">
        <v>66</v>
      </c>
      <c r="R27" s="4">
        <v>29</v>
      </c>
      <c r="S27" s="4">
        <v>54</v>
      </c>
      <c r="T27" s="4">
        <v>69</v>
      </c>
      <c r="U27" s="4">
        <v>119</v>
      </c>
      <c r="V27" s="4">
        <v>160</v>
      </c>
      <c r="W27" s="4">
        <v>213</v>
      </c>
      <c r="X27" s="4">
        <v>299</v>
      </c>
      <c r="Y27" s="4">
        <v>509</v>
      </c>
      <c r="Z27" s="4">
        <v>672</v>
      </c>
      <c r="AA27" s="44">
        <v>2.7392834315495215E-4</v>
      </c>
      <c r="AB27" s="44">
        <v>6.1775333221763344E-5</v>
      </c>
      <c r="AC27" s="44">
        <v>7.1729462550699691E-5</v>
      </c>
      <c r="AD27" s="44">
        <v>3.2980330076241424E-5</v>
      </c>
      <c r="AE27" s="44">
        <v>6.6384328381144386E-5</v>
      </c>
      <c r="AF27" s="44">
        <v>8.439272705924369E-5</v>
      </c>
      <c r="AG27" s="44">
        <v>1.5732541506146267E-4</v>
      </c>
      <c r="AH27" s="44">
        <v>2.7382959242176601E-4</v>
      </c>
      <c r="AI27" s="44">
        <v>6.9517425048466373E-4</v>
      </c>
      <c r="AJ27" s="44">
        <v>2.588408431805393E-3</v>
      </c>
      <c r="AK27" s="44">
        <v>9.2472770947489813E-5</v>
      </c>
      <c r="AL27" s="44">
        <v>6.6784732533109123E-4</v>
      </c>
    </row>
    <row r="28" spans="1:38">
      <c r="A28" s="1" t="s">
        <v>4</v>
      </c>
      <c r="B28" s="1" t="s">
        <v>90</v>
      </c>
      <c r="C28" s="3">
        <v>430289</v>
      </c>
      <c r="D28" s="3">
        <v>903976</v>
      </c>
      <c r="E28" s="3">
        <v>936681</v>
      </c>
      <c r="F28" s="3">
        <v>909225</v>
      </c>
      <c r="G28" s="3">
        <v>834243</v>
      </c>
      <c r="H28" s="3">
        <v>833583</v>
      </c>
      <c r="I28" s="3">
        <v>801636</v>
      </c>
      <c r="J28" s="3">
        <v>637694</v>
      </c>
      <c r="K28" s="3">
        <v>331749</v>
      </c>
      <c r="L28" s="3">
        <v>123325</v>
      </c>
      <c r="M28" s="3">
        <v>5649633</v>
      </c>
      <c r="N28" s="3">
        <v>1092768</v>
      </c>
      <c r="O28" s="4">
        <v>115</v>
      </c>
      <c r="P28" s="4">
        <v>70</v>
      </c>
      <c r="Q28" s="4">
        <v>57</v>
      </c>
      <c r="R28" s="4">
        <v>68</v>
      </c>
      <c r="S28" s="4">
        <v>50</v>
      </c>
      <c r="T28" s="4">
        <v>58</v>
      </c>
      <c r="U28" s="4">
        <v>77</v>
      </c>
      <c r="V28" s="4">
        <v>145</v>
      </c>
      <c r="W28" s="4">
        <v>216</v>
      </c>
      <c r="X28" s="4">
        <v>339</v>
      </c>
      <c r="Y28" s="4">
        <v>495</v>
      </c>
      <c r="Z28" s="4">
        <v>700</v>
      </c>
      <c r="AA28" s="44">
        <v>2.6726223538133675E-4</v>
      </c>
      <c r="AB28" s="44">
        <v>7.7435684133207082E-5</v>
      </c>
      <c r="AC28" s="44">
        <v>6.0853161321730661E-5</v>
      </c>
      <c r="AD28" s="44">
        <v>7.4788968627127498E-5</v>
      </c>
      <c r="AE28" s="44">
        <v>5.9934575417474288E-5</v>
      </c>
      <c r="AF28" s="44">
        <v>6.9579154085435999E-5</v>
      </c>
      <c r="AG28" s="44">
        <v>9.6053570448432953E-5</v>
      </c>
      <c r="AH28" s="44">
        <v>2.2738178499405671E-4</v>
      </c>
      <c r="AI28" s="44">
        <v>6.5109465288516321E-4</v>
      </c>
      <c r="AJ28" s="44">
        <v>2.7488343807013987E-3</v>
      </c>
      <c r="AK28" s="44">
        <v>8.7616310652391055E-5</v>
      </c>
      <c r="AL28" s="44">
        <v>6.4057512665085365E-4</v>
      </c>
    </row>
    <row r="29" spans="1:38">
      <c r="A29" s="1" t="s">
        <v>5</v>
      </c>
      <c r="B29" s="1" t="s">
        <v>82</v>
      </c>
      <c r="C29" s="3">
        <v>198961</v>
      </c>
      <c r="D29" s="3">
        <v>382358</v>
      </c>
      <c r="E29" s="3">
        <v>391432</v>
      </c>
      <c r="F29" s="3">
        <v>377051</v>
      </c>
      <c r="G29" s="3">
        <v>375184</v>
      </c>
      <c r="H29" s="3">
        <v>393353</v>
      </c>
      <c r="I29" s="3">
        <v>322330</v>
      </c>
      <c r="J29" s="3">
        <v>210656</v>
      </c>
      <c r="K29" s="3">
        <v>137258</v>
      </c>
      <c r="L29" s="3">
        <v>51325</v>
      </c>
      <c r="M29" s="3">
        <v>2440669</v>
      </c>
      <c r="N29" s="3">
        <v>399239</v>
      </c>
      <c r="O29" s="4">
        <v>156</v>
      </c>
      <c r="P29" s="4">
        <v>56</v>
      </c>
      <c r="Q29" s="4">
        <v>73</v>
      </c>
      <c r="R29" s="4">
        <v>57</v>
      </c>
      <c r="S29" s="4">
        <v>55</v>
      </c>
      <c r="T29" s="4">
        <v>68</v>
      </c>
      <c r="U29" s="4">
        <v>64</v>
      </c>
      <c r="V29" s="4">
        <v>71</v>
      </c>
      <c r="W29" s="4">
        <v>198</v>
      </c>
      <c r="X29" s="4">
        <v>288</v>
      </c>
      <c r="Y29" s="4">
        <v>529</v>
      </c>
      <c r="Z29" s="4">
        <v>557</v>
      </c>
      <c r="AA29" s="44">
        <v>7.8407326058875862E-4</v>
      </c>
      <c r="AB29" s="44">
        <v>1.4645960068836012E-4</v>
      </c>
      <c r="AC29" s="44">
        <v>1.8649471683459707E-4</v>
      </c>
      <c r="AD29" s="44">
        <v>1.5117318346854935E-4</v>
      </c>
      <c r="AE29" s="44">
        <v>1.4659473751545908E-4</v>
      </c>
      <c r="AF29" s="44">
        <v>1.7287271229658857E-4</v>
      </c>
      <c r="AG29" s="44">
        <v>1.9855427667297491E-4</v>
      </c>
      <c r="AH29" s="44">
        <v>3.3704238189275409E-4</v>
      </c>
      <c r="AI29" s="44">
        <v>1.4425388684083987E-3</v>
      </c>
      <c r="AJ29" s="44">
        <v>5.6113005358012667E-3</v>
      </c>
      <c r="AK29" s="44">
        <v>2.1674385178817776E-4</v>
      </c>
      <c r="AL29" s="44">
        <v>1.3951542810196399E-3</v>
      </c>
    </row>
    <row r="30" spans="1:38">
      <c r="A30" s="1" t="s">
        <v>5</v>
      </c>
      <c r="B30" s="1" t="s">
        <v>83</v>
      </c>
      <c r="C30" s="3">
        <v>193755</v>
      </c>
      <c r="D30" s="3">
        <v>386397</v>
      </c>
      <c r="E30" s="3">
        <v>398758</v>
      </c>
      <c r="F30" s="3">
        <v>366697</v>
      </c>
      <c r="G30" s="3">
        <v>371864</v>
      </c>
      <c r="H30" s="3">
        <v>396535</v>
      </c>
      <c r="I30" s="3">
        <v>333782</v>
      </c>
      <c r="J30" s="3">
        <v>221414</v>
      </c>
      <c r="K30" s="3">
        <v>131784</v>
      </c>
      <c r="L30" s="3">
        <v>49469</v>
      </c>
      <c r="M30" s="3">
        <v>2447788</v>
      </c>
      <c r="N30" s="3">
        <v>402667</v>
      </c>
      <c r="O30" s="4">
        <v>102</v>
      </c>
      <c r="P30" s="4">
        <v>62</v>
      </c>
      <c r="Q30" s="4">
        <v>53</v>
      </c>
      <c r="R30" s="4">
        <v>58</v>
      </c>
      <c r="S30" s="4">
        <v>56</v>
      </c>
      <c r="T30" s="4">
        <v>54</v>
      </c>
      <c r="U30" s="4">
        <v>65</v>
      </c>
      <c r="V30" s="4">
        <v>78</v>
      </c>
      <c r="W30" s="4">
        <v>185</v>
      </c>
      <c r="X30" s="4">
        <v>263</v>
      </c>
      <c r="Y30" s="4">
        <v>450</v>
      </c>
      <c r="Z30" s="4">
        <v>526</v>
      </c>
      <c r="AA30" s="44">
        <v>5.264380274057444E-4</v>
      </c>
      <c r="AB30" s="44">
        <v>1.6045673232452633E-4</v>
      </c>
      <c r="AC30" s="44">
        <v>1.3291269391460484E-4</v>
      </c>
      <c r="AD30" s="44">
        <v>1.5816873331388038E-4</v>
      </c>
      <c r="AE30" s="44">
        <v>1.5059268980057225E-4</v>
      </c>
      <c r="AF30" s="44">
        <v>1.3617965627246017E-4</v>
      </c>
      <c r="AG30" s="44">
        <v>1.947378828097381E-4</v>
      </c>
      <c r="AH30" s="44">
        <v>3.5228124689495698E-4</v>
      </c>
      <c r="AI30" s="44">
        <v>1.4038122989133734E-3</v>
      </c>
      <c r="AJ30" s="44">
        <v>5.3164608138430132E-3</v>
      </c>
      <c r="AK30" s="44">
        <v>1.8383945014846057E-4</v>
      </c>
      <c r="AL30" s="44">
        <v>1.3062903093623267E-3</v>
      </c>
    </row>
    <row r="31" spans="1:38">
      <c r="A31" s="1" t="s">
        <v>5</v>
      </c>
      <c r="B31" s="1" t="s">
        <v>84</v>
      </c>
      <c r="C31" s="3">
        <v>192482</v>
      </c>
      <c r="D31" s="3">
        <v>382893</v>
      </c>
      <c r="E31" s="3">
        <v>394695</v>
      </c>
      <c r="F31" s="3">
        <v>366042</v>
      </c>
      <c r="G31" s="3">
        <v>363951</v>
      </c>
      <c r="H31" s="3">
        <v>392066</v>
      </c>
      <c r="I31" s="3">
        <v>335171</v>
      </c>
      <c r="J31" s="3">
        <v>221750</v>
      </c>
      <c r="K31" s="3">
        <v>129590</v>
      </c>
      <c r="L31" s="3">
        <v>48668</v>
      </c>
      <c r="M31" s="3">
        <v>2427300</v>
      </c>
      <c r="N31" s="3">
        <v>400008</v>
      </c>
      <c r="O31" s="4">
        <v>129</v>
      </c>
      <c r="P31" s="4">
        <v>57</v>
      </c>
      <c r="Q31" s="4">
        <v>58</v>
      </c>
      <c r="R31" s="4">
        <v>41</v>
      </c>
      <c r="S31" s="4">
        <v>66</v>
      </c>
      <c r="T31" s="4">
        <v>43</v>
      </c>
      <c r="U31" s="4">
        <v>53</v>
      </c>
      <c r="V31" s="4">
        <v>72</v>
      </c>
      <c r="W31" s="4">
        <v>192</v>
      </c>
      <c r="X31" s="4">
        <v>343</v>
      </c>
      <c r="Y31" s="4">
        <v>447</v>
      </c>
      <c r="Z31" s="4">
        <v>607</v>
      </c>
      <c r="AA31" s="44">
        <v>6.7019253748402453E-4</v>
      </c>
      <c r="AB31" s="44">
        <v>1.4886665465286647E-4</v>
      </c>
      <c r="AC31" s="44">
        <v>1.4694890991778461E-4</v>
      </c>
      <c r="AD31" s="44">
        <v>1.120090044311855E-4</v>
      </c>
      <c r="AE31" s="44">
        <v>1.8134309288887789E-4</v>
      </c>
      <c r="AF31" s="44">
        <v>1.0967541179291241E-4</v>
      </c>
      <c r="AG31" s="44">
        <v>1.5812823901829217E-4</v>
      </c>
      <c r="AH31" s="44">
        <v>3.2468996617812852E-4</v>
      </c>
      <c r="AI31" s="44">
        <v>1.4815958021452272E-3</v>
      </c>
      <c r="AJ31" s="44">
        <v>7.0477521163803732E-3</v>
      </c>
      <c r="AK31" s="44">
        <v>1.8415523421085156E-4</v>
      </c>
      <c r="AL31" s="44">
        <v>1.5174696506069878E-3</v>
      </c>
    </row>
    <row r="32" spans="1:38">
      <c r="A32" s="1" t="s">
        <v>5</v>
      </c>
      <c r="B32" s="1" t="s">
        <v>85</v>
      </c>
      <c r="C32" s="3">
        <v>189054</v>
      </c>
      <c r="D32" s="3">
        <v>379119</v>
      </c>
      <c r="E32" s="3">
        <v>386132</v>
      </c>
      <c r="F32" s="3">
        <v>362025</v>
      </c>
      <c r="G32" s="3">
        <v>355915</v>
      </c>
      <c r="H32" s="3">
        <v>386915</v>
      </c>
      <c r="I32" s="3">
        <v>339086</v>
      </c>
      <c r="J32" s="3">
        <v>225535</v>
      </c>
      <c r="K32" s="3">
        <v>129615</v>
      </c>
      <c r="L32" s="3">
        <v>48131</v>
      </c>
      <c r="M32" s="3">
        <v>2398246</v>
      </c>
      <c r="N32" s="3">
        <v>403281</v>
      </c>
      <c r="O32" s="4">
        <v>122</v>
      </c>
      <c r="P32" s="4">
        <v>65</v>
      </c>
      <c r="Q32" s="4">
        <v>67</v>
      </c>
      <c r="R32" s="4">
        <v>49</v>
      </c>
      <c r="S32" s="4">
        <v>70</v>
      </c>
      <c r="T32" s="4">
        <v>73</v>
      </c>
      <c r="U32" s="4">
        <v>59</v>
      </c>
      <c r="V32" s="4">
        <v>96</v>
      </c>
      <c r="W32" s="4">
        <v>167</v>
      </c>
      <c r="X32" s="4">
        <v>353</v>
      </c>
      <c r="Y32" s="4">
        <v>505</v>
      </c>
      <c r="Z32" s="4">
        <v>616</v>
      </c>
      <c r="AA32" s="44">
        <v>6.4531826885440139E-4</v>
      </c>
      <c r="AB32" s="44">
        <v>1.7145012515859136E-4</v>
      </c>
      <c r="AC32" s="44">
        <v>1.735157925269079E-4</v>
      </c>
      <c r="AD32" s="44">
        <v>1.353497686623852E-4</v>
      </c>
      <c r="AE32" s="44">
        <v>1.9667617268167962E-4</v>
      </c>
      <c r="AF32" s="44">
        <v>1.8867193052737682E-4</v>
      </c>
      <c r="AG32" s="44">
        <v>1.7399715706339984E-4</v>
      </c>
      <c r="AH32" s="44">
        <v>4.2565455472543066E-4</v>
      </c>
      <c r="AI32" s="44">
        <v>1.2884311229410176E-3</v>
      </c>
      <c r="AJ32" s="44">
        <v>7.3341505474642122E-3</v>
      </c>
      <c r="AK32" s="44">
        <v>2.1057055864994668E-4</v>
      </c>
      <c r="AL32" s="44">
        <v>1.5274709197805004E-3</v>
      </c>
    </row>
    <row r="33" spans="1:38">
      <c r="A33" s="1" t="s">
        <v>5</v>
      </c>
      <c r="B33" s="1" t="s">
        <v>86</v>
      </c>
      <c r="C33" s="3">
        <v>188728</v>
      </c>
      <c r="D33" s="3">
        <v>381720</v>
      </c>
      <c r="E33" s="3">
        <v>391006</v>
      </c>
      <c r="F33" s="3">
        <v>368521</v>
      </c>
      <c r="G33" s="3">
        <v>353245</v>
      </c>
      <c r="H33" s="3">
        <v>382864</v>
      </c>
      <c r="I33" s="3">
        <v>340632</v>
      </c>
      <c r="J33" s="3">
        <v>228424</v>
      </c>
      <c r="K33" s="3">
        <v>128297</v>
      </c>
      <c r="L33" s="3">
        <v>48690</v>
      </c>
      <c r="M33" s="3">
        <v>2406716</v>
      </c>
      <c r="N33" s="3">
        <v>405411</v>
      </c>
      <c r="O33" s="4">
        <v>117</v>
      </c>
      <c r="P33" s="4">
        <v>56</v>
      </c>
      <c r="Q33" s="4">
        <v>62</v>
      </c>
      <c r="R33" s="4">
        <v>54</v>
      </c>
      <c r="S33" s="4">
        <v>59</v>
      </c>
      <c r="T33" s="4">
        <v>62</v>
      </c>
      <c r="U33" s="4">
        <v>62</v>
      </c>
      <c r="V33" s="4">
        <v>121</v>
      </c>
      <c r="W33" s="4">
        <v>192</v>
      </c>
      <c r="X33" s="4">
        <v>335</v>
      </c>
      <c r="Y33" s="4">
        <v>472</v>
      </c>
      <c r="Z33" s="4">
        <v>648</v>
      </c>
      <c r="AA33" s="44">
        <v>6.1993980755372811E-4</v>
      </c>
      <c r="AB33" s="44">
        <v>1.4670439065283454E-4</v>
      </c>
      <c r="AC33" s="44">
        <v>1.5856534170831138E-4</v>
      </c>
      <c r="AD33" s="44">
        <v>1.46531676620871E-4</v>
      </c>
      <c r="AE33" s="44">
        <v>1.6702288779742104E-4</v>
      </c>
      <c r="AF33" s="44">
        <v>1.6193739813615278E-4</v>
      </c>
      <c r="AG33" s="44">
        <v>1.8201460814016299E-4</v>
      </c>
      <c r="AH33" s="44">
        <v>5.2971666725037654E-4</v>
      </c>
      <c r="AI33" s="44">
        <v>1.4965275883302026E-3</v>
      </c>
      <c r="AJ33" s="44">
        <v>6.8802628876566026E-3</v>
      </c>
      <c r="AK33" s="44">
        <v>1.9611786351193908E-4</v>
      </c>
      <c r="AL33" s="44">
        <v>1.5983779423843951E-3</v>
      </c>
    </row>
    <row r="34" spans="1:38">
      <c r="A34" s="1" t="s">
        <v>5</v>
      </c>
      <c r="B34" s="1" t="s">
        <v>87</v>
      </c>
      <c r="C34" s="3">
        <v>173233</v>
      </c>
      <c r="D34" s="3">
        <v>354742</v>
      </c>
      <c r="E34" s="3">
        <v>362441</v>
      </c>
      <c r="F34" s="3">
        <v>342187</v>
      </c>
      <c r="G34" s="3">
        <v>327038</v>
      </c>
      <c r="H34" s="3">
        <v>348232</v>
      </c>
      <c r="I34" s="3">
        <v>316821</v>
      </c>
      <c r="J34" s="3">
        <v>217517</v>
      </c>
      <c r="K34" s="3">
        <v>118883</v>
      </c>
      <c r="L34" s="3">
        <v>44467</v>
      </c>
      <c r="M34" s="3">
        <v>2224694</v>
      </c>
      <c r="N34" s="3">
        <v>380867</v>
      </c>
      <c r="O34" s="4">
        <v>131</v>
      </c>
      <c r="P34" s="4">
        <v>56</v>
      </c>
      <c r="Q34" s="4">
        <v>78</v>
      </c>
      <c r="R34" s="4">
        <v>57</v>
      </c>
      <c r="S34" s="4">
        <v>69</v>
      </c>
      <c r="T34" s="4">
        <v>67</v>
      </c>
      <c r="U34" s="4">
        <v>93</v>
      </c>
      <c r="V34" s="4">
        <v>111</v>
      </c>
      <c r="W34" s="4">
        <v>182</v>
      </c>
      <c r="X34" s="4">
        <v>260</v>
      </c>
      <c r="Y34" s="4">
        <v>551</v>
      </c>
      <c r="Z34" s="4">
        <v>553</v>
      </c>
      <c r="AA34" s="44">
        <v>7.562069582585304E-4</v>
      </c>
      <c r="AB34" s="44">
        <v>1.5786120617237317E-4</v>
      </c>
      <c r="AC34" s="44">
        <v>2.152074406593073E-4</v>
      </c>
      <c r="AD34" s="44">
        <v>1.6657558586386976E-4</v>
      </c>
      <c r="AE34" s="44">
        <v>2.1098465621732031E-4</v>
      </c>
      <c r="AF34" s="44">
        <v>1.9240046865308185E-4</v>
      </c>
      <c r="AG34" s="44">
        <v>2.9354114784057873E-4</v>
      </c>
      <c r="AH34" s="44">
        <v>5.1030494168271905E-4</v>
      </c>
      <c r="AI34" s="44">
        <v>1.530916951961172E-3</v>
      </c>
      <c r="AJ34" s="44">
        <v>5.8470326309397981E-3</v>
      </c>
      <c r="AK34" s="44">
        <v>2.4767451164070206E-4</v>
      </c>
      <c r="AL34" s="44">
        <v>1.4519504183875211E-3</v>
      </c>
    </row>
    <row r="35" spans="1:38">
      <c r="A35" s="1" t="s">
        <v>5</v>
      </c>
      <c r="B35" s="1" t="s">
        <v>88</v>
      </c>
      <c r="C35" s="3">
        <v>179629</v>
      </c>
      <c r="D35" s="3">
        <v>369175</v>
      </c>
      <c r="E35" s="3">
        <v>374919</v>
      </c>
      <c r="F35" s="3">
        <v>361279</v>
      </c>
      <c r="G35" s="3">
        <v>340635</v>
      </c>
      <c r="H35" s="3">
        <v>360257</v>
      </c>
      <c r="I35" s="3">
        <v>337652</v>
      </c>
      <c r="J35" s="3">
        <v>237984</v>
      </c>
      <c r="K35" s="3">
        <v>127391</v>
      </c>
      <c r="L35" s="3">
        <v>48999</v>
      </c>
      <c r="M35" s="3">
        <v>2323546</v>
      </c>
      <c r="N35" s="3">
        <v>414374</v>
      </c>
      <c r="O35" s="4">
        <v>122</v>
      </c>
      <c r="P35" s="4">
        <v>63</v>
      </c>
      <c r="Q35" s="4">
        <v>75</v>
      </c>
      <c r="R35" s="4">
        <v>60</v>
      </c>
      <c r="S35" s="4">
        <v>60</v>
      </c>
      <c r="T35" s="4">
        <v>56</v>
      </c>
      <c r="U35" s="4">
        <v>66</v>
      </c>
      <c r="V35" s="4">
        <v>111</v>
      </c>
      <c r="W35" s="4">
        <v>184</v>
      </c>
      <c r="X35" s="4">
        <v>268</v>
      </c>
      <c r="Y35" s="4">
        <v>502</v>
      </c>
      <c r="Z35" s="4">
        <v>563</v>
      </c>
      <c r="AA35" s="44">
        <v>6.7917763835460864E-4</v>
      </c>
      <c r="AB35" s="44">
        <v>1.7065077537753098E-4</v>
      </c>
      <c r="AC35" s="44">
        <v>2.0004320933321597E-4</v>
      </c>
      <c r="AD35" s="44">
        <v>1.6607663329448985E-4</v>
      </c>
      <c r="AE35" s="44">
        <v>1.7614161786076005E-4</v>
      </c>
      <c r="AF35" s="44">
        <v>1.554445853932054E-4</v>
      </c>
      <c r="AG35" s="44">
        <v>1.9546752277492803E-4</v>
      </c>
      <c r="AH35" s="44">
        <v>4.6641791044776119E-4</v>
      </c>
      <c r="AI35" s="44">
        <v>1.4443720514008055E-3</v>
      </c>
      <c r="AJ35" s="44">
        <v>5.4694993775383175E-3</v>
      </c>
      <c r="AK35" s="44">
        <v>2.1604909048497425E-4</v>
      </c>
      <c r="AL35" s="44">
        <v>1.3586759787052277E-3</v>
      </c>
    </row>
    <row r="36" spans="1:38">
      <c r="A36" s="1" t="s">
        <v>5</v>
      </c>
      <c r="B36" s="1" t="s">
        <v>89</v>
      </c>
      <c r="C36" s="3">
        <v>171524</v>
      </c>
      <c r="D36" s="3">
        <v>354270</v>
      </c>
      <c r="E36" s="3">
        <v>371130</v>
      </c>
      <c r="F36" s="3">
        <v>348554</v>
      </c>
      <c r="G36" s="3">
        <v>325687</v>
      </c>
      <c r="H36" s="3">
        <v>337878</v>
      </c>
      <c r="I36" s="3">
        <v>320166</v>
      </c>
      <c r="J36" s="3">
        <v>229482</v>
      </c>
      <c r="K36" s="3">
        <v>120420</v>
      </c>
      <c r="L36" s="3">
        <v>46711</v>
      </c>
      <c r="M36" s="3">
        <v>2229209</v>
      </c>
      <c r="N36" s="3">
        <v>396613</v>
      </c>
      <c r="O36" s="4">
        <v>115</v>
      </c>
      <c r="P36" s="4">
        <v>52</v>
      </c>
      <c r="Q36" s="4">
        <v>48</v>
      </c>
      <c r="R36" s="4">
        <v>68</v>
      </c>
      <c r="S36" s="4">
        <v>59</v>
      </c>
      <c r="T36" s="4">
        <v>48</v>
      </c>
      <c r="U36" s="4">
        <v>62</v>
      </c>
      <c r="V36" s="4">
        <v>111</v>
      </c>
      <c r="W36" s="4">
        <v>167</v>
      </c>
      <c r="X36" s="4">
        <v>239</v>
      </c>
      <c r="Y36" s="4">
        <v>452</v>
      </c>
      <c r="Z36" s="4">
        <v>517</v>
      </c>
      <c r="AA36" s="44">
        <v>6.7046011053846694E-4</v>
      </c>
      <c r="AB36" s="44">
        <v>1.4678070398283795E-4</v>
      </c>
      <c r="AC36" s="44">
        <v>1.2933473445962332E-4</v>
      </c>
      <c r="AD36" s="44">
        <v>1.9509172179920471E-4</v>
      </c>
      <c r="AE36" s="44">
        <v>1.8115552662525676E-4</v>
      </c>
      <c r="AF36" s="44">
        <v>1.4206311153730044E-4</v>
      </c>
      <c r="AG36" s="44">
        <v>1.9364954429889494E-4</v>
      </c>
      <c r="AH36" s="44">
        <v>4.8369806782231289E-4</v>
      </c>
      <c r="AI36" s="44">
        <v>1.3868128217904003E-3</v>
      </c>
      <c r="AJ36" s="44">
        <v>5.116567831988183E-3</v>
      </c>
      <c r="AK36" s="44">
        <v>2.0276250454757719E-4</v>
      </c>
      <c r="AL36" s="44">
        <v>1.3035377055215034E-3</v>
      </c>
    </row>
    <row r="37" spans="1:38">
      <c r="A37" s="1" t="s">
        <v>5</v>
      </c>
      <c r="B37" s="1" t="s">
        <v>90</v>
      </c>
      <c r="C37" s="3">
        <v>181025</v>
      </c>
      <c r="D37" s="3">
        <v>375374</v>
      </c>
      <c r="E37" s="3">
        <v>386594</v>
      </c>
      <c r="F37" s="3">
        <v>370217</v>
      </c>
      <c r="G37" s="3">
        <v>348973</v>
      </c>
      <c r="H37" s="3">
        <v>357141</v>
      </c>
      <c r="I37" s="3">
        <v>348102</v>
      </c>
      <c r="J37" s="3">
        <v>255784</v>
      </c>
      <c r="K37" s="3">
        <v>131583</v>
      </c>
      <c r="L37" s="3">
        <v>51579</v>
      </c>
      <c r="M37" s="3">
        <v>2367426</v>
      </c>
      <c r="N37" s="3">
        <v>438946</v>
      </c>
      <c r="O37" s="4">
        <v>114</v>
      </c>
      <c r="P37" s="4">
        <v>46</v>
      </c>
      <c r="Q37" s="4">
        <v>72</v>
      </c>
      <c r="R37" s="4">
        <v>62</v>
      </c>
      <c r="S37" s="4">
        <v>41</v>
      </c>
      <c r="T37" s="4">
        <v>42</v>
      </c>
      <c r="U37" s="4">
        <v>69</v>
      </c>
      <c r="V37" s="4">
        <v>126</v>
      </c>
      <c r="W37" s="4">
        <v>220</v>
      </c>
      <c r="X37" s="4">
        <v>240</v>
      </c>
      <c r="Y37" s="4">
        <v>446</v>
      </c>
      <c r="Z37" s="4">
        <v>586</v>
      </c>
      <c r="AA37" s="44">
        <v>6.2974727247617731E-4</v>
      </c>
      <c r="AB37" s="44">
        <v>1.2254444900286113E-4</v>
      </c>
      <c r="AC37" s="44">
        <v>1.8624189718412598E-4</v>
      </c>
      <c r="AD37" s="44">
        <v>1.6746934905744468E-4</v>
      </c>
      <c r="AE37" s="44">
        <v>1.1748759932716858E-4</v>
      </c>
      <c r="AF37" s="44">
        <v>1.1760061152317993E-4</v>
      </c>
      <c r="AG37" s="44">
        <v>1.9821776375889826E-4</v>
      </c>
      <c r="AH37" s="44">
        <v>4.9260313389422328E-4</v>
      </c>
      <c r="AI37" s="44">
        <v>1.6719485039860772E-3</v>
      </c>
      <c r="AJ37" s="44">
        <v>4.6530564764729835E-3</v>
      </c>
      <c r="AK37" s="44">
        <v>1.8839026013907088E-4</v>
      </c>
      <c r="AL37" s="44">
        <v>1.3350161523285325E-3</v>
      </c>
    </row>
    <row r="38" spans="1:38">
      <c r="A38" s="1" t="s">
        <v>6</v>
      </c>
      <c r="B38" s="1" t="s">
        <v>82</v>
      </c>
      <c r="C38" s="3">
        <v>2705688</v>
      </c>
      <c r="D38" s="3">
        <v>5120725</v>
      </c>
      <c r="E38" s="3">
        <v>5278920</v>
      </c>
      <c r="F38" s="3">
        <v>5289216</v>
      </c>
      <c r="G38" s="3">
        <v>5350966</v>
      </c>
      <c r="H38" s="3">
        <v>5064462</v>
      </c>
      <c r="I38" s="3">
        <v>3562835</v>
      </c>
      <c r="J38" s="3">
        <v>2053169</v>
      </c>
      <c r="K38" s="3">
        <v>1375531</v>
      </c>
      <c r="L38" s="3">
        <v>543364</v>
      </c>
      <c r="M38" s="3">
        <v>32372812</v>
      </c>
      <c r="N38" s="3">
        <v>3972064</v>
      </c>
      <c r="O38" s="4">
        <v>133</v>
      </c>
      <c r="P38" s="4">
        <v>55</v>
      </c>
      <c r="Q38" s="4">
        <v>58</v>
      </c>
      <c r="R38" s="4">
        <v>124</v>
      </c>
      <c r="S38" s="4">
        <v>182</v>
      </c>
      <c r="T38" s="4">
        <v>346</v>
      </c>
      <c r="U38" s="4">
        <v>436</v>
      </c>
      <c r="V38" s="4">
        <v>708</v>
      </c>
      <c r="W38" s="4">
        <v>1633</v>
      </c>
      <c r="X38" s="4">
        <v>2856</v>
      </c>
      <c r="Y38" s="4">
        <v>1334</v>
      </c>
      <c r="Z38" s="4">
        <v>5197</v>
      </c>
      <c r="AA38" s="44">
        <v>4.9155704574954687E-5</v>
      </c>
      <c r="AB38" s="44">
        <v>1.0740666604826465E-5</v>
      </c>
      <c r="AC38" s="44">
        <v>1.0987095845362308E-5</v>
      </c>
      <c r="AD38" s="44">
        <v>2.344392817385412E-5</v>
      </c>
      <c r="AE38" s="44">
        <v>3.4012550257280651E-5</v>
      </c>
      <c r="AF38" s="44">
        <v>6.8319201526243062E-5</v>
      </c>
      <c r="AG38" s="44">
        <v>1.2237445741944267E-4</v>
      </c>
      <c r="AH38" s="44">
        <v>3.4483279262447468E-4</v>
      </c>
      <c r="AI38" s="44">
        <v>1.1871778971175495E-3</v>
      </c>
      <c r="AJ38" s="44">
        <v>5.256145051935719E-3</v>
      </c>
      <c r="AK38" s="44">
        <v>4.1207418126049721E-5</v>
      </c>
      <c r="AL38" s="44">
        <v>1.3083877802573171E-3</v>
      </c>
    </row>
    <row r="39" spans="1:38">
      <c r="A39" s="1" t="s">
        <v>6</v>
      </c>
      <c r="B39" s="1" t="s">
        <v>83</v>
      </c>
      <c r="C39" s="3">
        <v>2535636</v>
      </c>
      <c r="D39" s="3">
        <v>5069382</v>
      </c>
      <c r="E39" s="3">
        <v>5478725</v>
      </c>
      <c r="F39" s="3">
        <v>5214200</v>
      </c>
      <c r="G39" s="3">
        <v>5246791</v>
      </c>
      <c r="H39" s="3">
        <v>5104320</v>
      </c>
      <c r="I39" s="3">
        <v>3730651</v>
      </c>
      <c r="J39" s="3">
        <v>2113251</v>
      </c>
      <c r="K39" s="3">
        <v>1351940</v>
      </c>
      <c r="L39" s="3">
        <v>555560</v>
      </c>
      <c r="M39" s="3">
        <v>32379705</v>
      </c>
      <c r="N39" s="3">
        <v>4020751</v>
      </c>
      <c r="O39" s="4">
        <v>120</v>
      </c>
      <c r="P39" s="4">
        <v>65</v>
      </c>
      <c r="Q39" s="4">
        <v>58</v>
      </c>
      <c r="R39" s="4">
        <v>64</v>
      </c>
      <c r="S39" s="4">
        <v>86</v>
      </c>
      <c r="T39" s="4">
        <v>142</v>
      </c>
      <c r="U39" s="4">
        <v>351</v>
      </c>
      <c r="V39" s="4">
        <v>695</v>
      </c>
      <c r="W39" s="4">
        <v>1579</v>
      </c>
      <c r="X39" s="4">
        <v>2955</v>
      </c>
      <c r="Y39" s="4">
        <v>886</v>
      </c>
      <c r="Z39" s="4">
        <v>5229</v>
      </c>
      <c r="AA39" s="44">
        <v>4.7325404750524131E-5</v>
      </c>
      <c r="AB39" s="44">
        <v>1.2822075748089215E-5</v>
      </c>
      <c r="AC39" s="44">
        <v>1.0586404683571452E-5</v>
      </c>
      <c r="AD39" s="44">
        <v>1.2274174369989643E-5</v>
      </c>
      <c r="AE39" s="44">
        <v>1.6390971166947568E-5</v>
      </c>
      <c r="AF39" s="44">
        <v>2.7819572440599336E-5</v>
      </c>
      <c r="AG39" s="44">
        <v>9.4085455862797141E-5</v>
      </c>
      <c r="AH39" s="44">
        <v>3.2887716603470198E-4</v>
      </c>
      <c r="AI39" s="44">
        <v>1.1679512404396645E-3</v>
      </c>
      <c r="AJ39" s="44">
        <v>5.3189574483404134E-3</v>
      </c>
      <c r="AK39" s="44">
        <v>2.7362818777996897E-5</v>
      </c>
      <c r="AL39" s="44">
        <v>1.3005033139331433E-3</v>
      </c>
    </row>
    <row r="40" spans="1:38">
      <c r="A40" s="1" t="s">
        <v>6</v>
      </c>
      <c r="B40" s="1" t="s">
        <v>84</v>
      </c>
      <c r="C40" s="3">
        <v>2549625</v>
      </c>
      <c r="D40" s="3">
        <v>5079646</v>
      </c>
      <c r="E40" s="3">
        <v>5556439</v>
      </c>
      <c r="F40" s="3">
        <v>5285805</v>
      </c>
      <c r="G40" s="3">
        <v>5239307</v>
      </c>
      <c r="H40" s="3">
        <v>5200538</v>
      </c>
      <c r="I40" s="3">
        <v>3911199</v>
      </c>
      <c r="J40" s="3">
        <v>2219964</v>
      </c>
      <c r="K40" s="3">
        <v>1380683</v>
      </c>
      <c r="L40" s="3">
        <v>582013</v>
      </c>
      <c r="M40" s="3">
        <v>32822559</v>
      </c>
      <c r="N40" s="3">
        <v>4182660</v>
      </c>
      <c r="O40" s="4">
        <v>115</v>
      </c>
      <c r="P40" s="4">
        <v>63</v>
      </c>
      <c r="Q40" s="4">
        <v>56</v>
      </c>
      <c r="R40" s="4">
        <v>67</v>
      </c>
      <c r="S40" s="4">
        <v>87</v>
      </c>
      <c r="T40" s="4">
        <v>214</v>
      </c>
      <c r="U40" s="4">
        <v>444</v>
      </c>
      <c r="V40" s="4">
        <v>671</v>
      </c>
      <c r="W40" s="4">
        <v>1617</v>
      </c>
      <c r="X40" s="4">
        <v>3050</v>
      </c>
      <c r="Y40" s="4">
        <v>1046</v>
      </c>
      <c r="Z40" s="4">
        <v>5338</v>
      </c>
      <c r="AA40" s="44">
        <v>4.510467225572388E-5</v>
      </c>
      <c r="AB40" s="44">
        <v>1.2402439067604317E-5</v>
      </c>
      <c r="AC40" s="44">
        <v>1.0078397333256065E-5</v>
      </c>
      <c r="AD40" s="44">
        <v>1.2675458137407642E-5</v>
      </c>
      <c r="AE40" s="44">
        <v>1.6605249511051747E-5</v>
      </c>
      <c r="AF40" s="44">
        <v>4.1149588754086596E-5</v>
      </c>
      <c r="AG40" s="44">
        <v>1.1352017629376568E-4</v>
      </c>
      <c r="AH40" s="44">
        <v>3.0225715371960985E-4</v>
      </c>
      <c r="AI40" s="44">
        <v>1.1711594913531927E-3</v>
      </c>
      <c r="AJ40" s="44">
        <v>5.2404327738383855E-3</v>
      </c>
      <c r="AK40" s="44">
        <v>3.1868325684173498E-5</v>
      </c>
      <c r="AL40" s="44">
        <v>1.2762213519626267E-3</v>
      </c>
    </row>
    <row r="41" spans="1:38">
      <c r="A41" s="1" t="s">
        <v>6</v>
      </c>
      <c r="B41" s="1" t="s">
        <v>85</v>
      </c>
      <c r="C41" s="3">
        <v>2537048</v>
      </c>
      <c r="D41" s="3">
        <v>5078498</v>
      </c>
      <c r="E41" s="3">
        <v>5585836</v>
      </c>
      <c r="F41" s="3">
        <v>5337155</v>
      </c>
      <c r="G41" s="3">
        <v>5194691</v>
      </c>
      <c r="H41" s="3">
        <v>5214620</v>
      </c>
      <c r="I41" s="3">
        <v>4043323</v>
      </c>
      <c r="J41" s="3">
        <v>2301644</v>
      </c>
      <c r="K41" s="3">
        <v>1390375</v>
      </c>
      <c r="L41" s="3">
        <v>613610</v>
      </c>
      <c r="M41" s="3">
        <v>32991171</v>
      </c>
      <c r="N41" s="3">
        <v>4305629</v>
      </c>
      <c r="O41" s="4">
        <v>109</v>
      </c>
      <c r="P41" s="4">
        <v>55</v>
      </c>
      <c r="Q41" s="4">
        <v>62</v>
      </c>
      <c r="R41" s="4">
        <v>44</v>
      </c>
      <c r="S41" s="4">
        <v>51</v>
      </c>
      <c r="T41" s="4">
        <v>163</v>
      </c>
      <c r="U41" s="4">
        <v>412</v>
      </c>
      <c r="V41" s="4">
        <v>738</v>
      </c>
      <c r="W41" s="4">
        <v>1443</v>
      </c>
      <c r="X41" s="4">
        <v>2938</v>
      </c>
      <c r="Y41" s="4">
        <v>896</v>
      </c>
      <c r="Z41" s="4">
        <v>5119</v>
      </c>
      <c r="AA41" s="44">
        <v>4.2963317997925147E-5</v>
      </c>
      <c r="AB41" s="44">
        <v>1.0829973744205473E-5</v>
      </c>
      <c r="AC41" s="44">
        <v>1.1099502384244723E-5</v>
      </c>
      <c r="AD41" s="44">
        <v>8.2440925924017577E-6</v>
      </c>
      <c r="AE41" s="44">
        <v>9.8177158179379672E-6</v>
      </c>
      <c r="AF41" s="44">
        <v>3.1258270017757764E-5</v>
      </c>
      <c r="AG41" s="44">
        <v>1.0189638572035922E-4</v>
      </c>
      <c r="AH41" s="44">
        <v>3.2064037705222876E-4</v>
      </c>
      <c r="AI41" s="44">
        <v>1.0378495010338938E-3</v>
      </c>
      <c r="AJ41" s="44">
        <v>4.7880575609915094E-3</v>
      </c>
      <c r="AK41" s="44">
        <v>2.7158781360019018E-5</v>
      </c>
      <c r="AL41" s="44">
        <v>1.1889087517758729E-3</v>
      </c>
    </row>
    <row r="42" spans="1:38">
      <c r="A42" s="1" t="s">
        <v>6</v>
      </c>
      <c r="B42" s="1" t="s">
        <v>86</v>
      </c>
      <c r="C42" s="3">
        <v>2520075</v>
      </c>
      <c r="D42" s="3">
        <v>5073753</v>
      </c>
      <c r="E42" s="3">
        <v>5593398</v>
      </c>
      <c r="F42" s="3">
        <v>5413878</v>
      </c>
      <c r="G42" s="3">
        <v>5163814</v>
      </c>
      <c r="H42" s="3">
        <v>5226117</v>
      </c>
      <c r="I42" s="3">
        <v>4171796</v>
      </c>
      <c r="J42" s="3">
        <v>2418594</v>
      </c>
      <c r="K42" s="3">
        <v>1390858</v>
      </c>
      <c r="L42" s="3">
        <v>626662</v>
      </c>
      <c r="M42" s="3">
        <v>33162831</v>
      </c>
      <c r="N42" s="3">
        <v>4436114</v>
      </c>
      <c r="O42" s="4">
        <v>129</v>
      </c>
      <c r="P42" s="4">
        <v>60</v>
      </c>
      <c r="Q42" s="4">
        <v>51</v>
      </c>
      <c r="R42" s="4">
        <v>77</v>
      </c>
      <c r="S42" s="4">
        <v>56</v>
      </c>
      <c r="T42" s="4">
        <v>171</v>
      </c>
      <c r="U42" s="4">
        <v>501</v>
      </c>
      <c r="V42" s="4">
        <v>828</v>
      </c>
      <c r="W42" s="4">
        <v>1602</v>
      </c>
      <c r="X42" s="4">
        <v>3264</v>
      </c>
      <c r="Y42" s="4">
        <v>1045</v>
      </c>
      <c r="Z42" s="4">
        <v>5694</v>
      </c>
      <c r="AA42" s="44">
        <v>5.1188952709740781E-5</v>
      </c>
      <c r="AB42" s="44">
        <v>1.1825565808978088E-5</v>
      </c>
      <c r="AC42" s="44">
        <v>9.1178922007695507E-6</v>
      </c>
      <c r="AD42" s="44">
        <v>1.4222706902519784E-5</v>
      </c>
      <c r="AE42" s="44">
        <v>1.0844697349672161E-5</v>
      </c>
      <c r="AF42" s="44">
        <v>3.2720277789418033E-5</v>
      </c>
      <c r="AG42" s="44">
        <v>1.2009216174520519E-4</v>
      </c>
      <c r="AH42" s="44">
        <v>3.4234766149258619E-4</v>
      </c>
      <c r="AI42" s="44">
        <v>1.151807014087707E-3</v>
      </c>
      <c r="AJ42" s="44">
        <v>5.2085494253680609E-3</v>
      </c>
      <c r="AK42" s="44">
        <v>3.1511181901207412E-5</v>
      </c>
      <c r="AL42" s="44">
        <v>1.2835558328753499E-3</v>
      </c>
    </row>
    <row r="43" spans="1:38">
      <c r="A43" s="1" t="s">
        <v>6</v>
      </c>
      <c r="B43" s="1" t="s">
        <v>87</v>
      </c>
      <c r="C43" s="3">
        <v>2525749</v>
      </c>
      <c r="D43" s="3">
        <v>5072325</v>
      </c>
      <c r="E43" s="3">
        <v>5593680</v>
      </c>
      <c r="F43" s="3">
        <v>5511076</v>
      </c>
      <c r="G43" s="3">
        <v>5165944</v>
      </c>
      <c r="H43" s="3">
        <v>5237429</v>
      </c>
      <c r="I43" s="3">
        <v>4304422</v>
      </c>
      <c r="J43" s="3">
        <v>2544986</v>
      </c>
      <c r="K43" s="3">
        <v>1413095</v>
      </c>
      <c r="L43" s="3">
        <v>650991</v>
      </c>
      <c r="M43" s="3">
        <v>33410625</v>
      </c>
      <c r="N43" s="3">
        <v>4609072</v>
      </c>
      <c r="O43" s="4">
        <v>117</v>
      </c>
      <c r="P43" s="4">
        <v>78</v>
      </c>
      <c r="Q43" s="4">
        <v>68</v>
      </c>
      <c r="R43" s="4">
        <v>81</v>
      </c>
      <c r="S43" s="4">
        <v>140</v>
      </c>
      <c r="T43" s="4">
        <v>259</v>
      </c>
      <c r="U43" s="4">
        <v>589</v>
      </c>
      <c r="V43" s="4">
        <v>800</v>
      </c>
      <c r="W43" s="4">
        <v>1450</v>
      </c>
      <c r="X43" s="4">
        <v>2638</v>
      </c>
      <c r="Y43" s="4">
        <v>1332</v>
      </c>
      <c r="Z43" s="4">
        <v>4888</v>
      </c>
      <c r="AA43" s="44">
        <v>4.6322892733996924E-5</v>
      </c>
      <c r="AB43" s="44">
        <v>1.5377563543345508E-5</v>
      </c>
      <c r="AC43" s="44">
        <v>1.2156576707999027E-5</v>
      </c>
      <c r="AD43" s="44">
        <v>1.4697674283570033E-5</v>
      </c>
      <c r="AE43" s="44">
        <v>2.7100564775769928E-5</v>
      </c>
      <c r="AF43" s="44">
        <v>4.9451744357775543E-5</v>
      </c>
      <c r="AG43" s="44">
        <v>1.3683602583575681E-4</v>
      </c>
      <c r="AH43" s="44">
        <v>3.1434357595680289E-4</v>
      </c>
      <c r="AI43" s="44">
        <v>1.0261164323700812E-3</v>
      </c>
      <c r="AJ43" s="44">
        <v>4.0522833649005901E-3</v>
      </c>
      <c r="AK43" s="44">
        <v>3.9867557101969811E-5</v>
      </c>
      <c r="AL43" s="44">
        <v>1.0605171713524979E-3</v>
      </c>
    </row>
    <row r="44" spans="1:38">
      <c r="A44" s="1" t="s">
        <v>6</v>
      </c>
      <c r="B44" s="1" t="s">
        <v>88</v>
      </c>
      <c r="C44" s="3">
        <v>2509920</v>
      </c>
      <c r="D44" s="3">
        <v>5064612</v>
      </c>
      <c r="E44" s="3">
        <v>5570774</v>
      </c>
      <c r="F44" s="3">
        <v>5609966</v>
      </c>
      <c r="G44" s="3">
        <v>5172501</v>
      </c>
      <c r="H44" s="3">
        <v>5241677</v>
      </c>
      <c r="I44" s="3">
        <v>4415397</v>
      </c>
      <c r="J44" s="3">
        <v>2680948</v>
      </c>
      <c r="K44" s="3">
        <v>1441995</v>
      </c>
      <c r="L44" s="3">
        <v>659837</v>
      </c>
      <c r="M44" s="3">
        <v>33584847</v>
      </c>
      <c r="N44" s="3">
        <v>4782780</v>
      </c>
      <c r="O44" s="4">
        <v>147</v>
      </c>
      <c r="P44" s="4">
        <v>72</v>
      </c>
      <c r="Q44" s="4">
        <v>61</v>
      </c>
      <c r="R44" s="4">
        <v>45</v>
      </c>
      <c r="S44" s="4">
        <v>62</v>
      </c>
      <c r="T44" s="4">
        <v>173</v>
      </c>
      <c r="U44" s="4">
        <v>441</v>
      </c>
      <c r="V44" s="4">
        <v>869</v>
      </c>
      <c r="W44" s="4">
        <v>1537</v>
      </c>
      <c r="X44" s="4">
        <v>3017</v>
      </c>
      <c r="Y44" s="4">
        <v>1001</v>
      </c>
      <c r="Z44" s="4">
        <v>5423</v>
      </c>
      <c r="AA44" s="44">
        <v>5.8567603748326639E-5</v>
      </c>
      <c r="AB44" s="44">
        <v>1.4216291396063509E-5</v>
      </c>
      <c r="AC44" s="44">
        <v>1.0950004433854254E-5</v>
      </c>
      <c r="AD44" s="44">
        <v>8.0214389891133032E-6</v>
      </c>
      <c r="AE44" s="44">
        <v>1.1986464574873934E-5</v>
      </c>
      <c r="AF44" s="44">
        <v>3.3004704410439637E-5</v>
      </c>
      <c r="AG44" s="44">
        <v>9.9877768635527005E-5</v>
      </c>
      <c r="AH44" s="44">
        <v>3.2413907319351216E-4</v>
      </c>
      <c r="AI44" s="44">
        <v>1.0658844170749551E-3</v>
      </c>
      <c r="AJ44" s="44">
        <v>4.5723413509700123E-3</v>
      </c>
      <c r="AK44" s="44">
        <v>2.9805108238248042E-5</v>
      </c>
      <c r="AL44" s="44">
        <v>1.1338593872183124E-3</v>
      </c>
    </row>
    <row r="45" spans="1:38">
      <c r="A45" s="1" t="s">
        <v>6</v>
      </c>
      <c r="B45" s="1" t="s">
        <v>89</v>
      </c>
      <c r="C45" s="3">
        <v>2495087</v>
      </c>
      <c r="D45" s="3">
        <v>5067767</v>
      </c>
      <c r="E45" s="3">
        <v>5514483</v>
      </c>
      <c r="F45" s="3">
        <v>5694983</v>
      </c>
      <c r="G45" s="3">
        <v>5150355</v>
      </c>
      <c r="H45" s="3">
        <v>5197356</v>
      </c>
      <c r="I45" s="3">
        <v>4497055</v>
      </c>
      <c r="J45" s="3">
        <v>2812503</v>
      </c>
      <c r="K45" s="3">
        <v>1472976</v>
      </c>
      <c r="L45" s="3">
        <v>673539</v>
      </c>
      <c r="M45" s="3">
        <v>33617086</v>
      </c>
      <c r="N45" s="3">
        <v>4959018</v>
      </c>
      <c r="O45" s="4">
        <v>116</v>
      </c>
      <c r="P45" s="4">
        <v>64</v>
      </c>
      <c r="Q45" s="4">
        <v>57</v>
      </c>
      <c r="R45" s="4">
        <v>74</v>
      </c>
      <c r="S45" s="4">
        <v>89</v>
      </c>
      <c r="T45" s="4">
        <v>191</v>
      </c>
      <c r="U45" s="4">
        <v>511</v>
      </c>
      <c r="V45" s="4">
        <v>921</v>
      </c>
      <c r="W45" s="4">
        <v>1439</v>
      </c>
      <c r="X45" s="4">
        <v>2725</v>
      </c>
      <c r="Y45" s="4">
        <v>1102</v>
      </c>
      <c r="Z45" s="4">
        <v>5085</v>
      </c>
      <c r="AA45" s="44">
        <v>4.649136483016424E-5</v>
      </c>
      <c r="AB45" s="44">
        <v>1.2628836329689191E-5</v>
      </c>
      <c r="AC45" s="44">
        <v>1.0336417756660052E-5</v>
      </c>
      <c r="AD45" s="44">
        <v>1.2993893045861595E-5</v>
      </c>
      <c r="AE45" s="44">
        <v>1.7280362227458109E-5</v>
      </c>
      <c r="AF45" s="44">
        <v>3.6749454915153009E-5</v>
      </c>
      <c r="AG45" s="44">
        <v>1.1362992002543887E-4</v>
      </c>
      <c r="AH45" s="44">
        <v>3.2746631736926146E-4</v>
      </c>
      <c r="AI45" s="44">
        <v>9.769337721727985E-4</v>
      </c>
      <c r="AJ45" s="44">
        <v>4.0457939332392036E-3</v>
      </c>
      <c r="AK45" s="44">
        <v>3.2780949544526254E-5</v>
      </c>
      <c r="AL45" s="44">
        <v>1.0254046264804846E-3</v>
      </c>
    </row>
    <row r="46" spans="1:38">
      <c r="A46" s="1" t="s">
        <v>6</v>
      </c>
      <c r="B46" s="1" t="s">
        <v>90</v>
      </c>
      <c r="C46" s="3">
        <v>2464389</v>
      </c>
      <c r="D46" s="3">
        <v>5014598</v>
      </c>
      <c r="E46" s="3">
        <v>5380362</v>
      </c>
      <c r="F46" s="3">
        <v>5762760</v>
      </c>
      <c r="G46" s="3">
        <v>5128668</v>
      </c>
      <c r="H46" s="3">
        <v>5148829</v>
      </c>
      <c r="I46" s="3">
        <v>4543110</v>
      </c>
      <c r="J46" s="3">
        <v>2909151</v>
      </c>
      <c r="K46" s="3">
        <v>1488220</v>
      </c>
      <c r="L46" s="3">
        <v>681333</v>
      </c>
      <c r="M46" s="3">
        <v>33442716</v>
      </c>
      <c r="N46" s="3">
        <v>5078704</v>
      </c>
      <c r="O46" s="4">
        <v>122</v>
      </c>
      <c r="P46" s="4">
        <v>46</v>
      </c>
      <c r="Q46" s="4">
        <v>44</v>
      </c>
      <c r="R46" s="4">
        <v>61</v>
      </c>
      <c r="S46" s="4">
        <v>81</v>
      </c>
      <c r="T46" s="4">
        <v>162</v>
      </c>
      <c r="U46" s="4">
        <v>503</v>
      </c>
      <c r="V46" s="4">
        <v>930</v>
      </c>
      <c r="W46" s="4">
        <v>1595</v>
      </c>
      <c r="X46" s="4">
        <v>2985</v>
      </c>
      <c r="Y46" s="4">
        <v>1019</v>
      </c>
      <c r="Z46" s="4">
        <v>5510</v>
      </c>
      <c r="AA46" s="44">
        <v>4.9505171464407608E-5</v>
      </c>
      <c r="AB46" s="44">
        <v>9.1732178730977032E-6</v>
      </c>
      <c r="AC46" s="44">
        <v>8.1778884023045297E-6</v>
      </c>
      <c r="AD46" s="44">
        <v>1.0585205700046505E-5</v>
      </c>
      <c r="AE46" s="44">
        <v>1.579357447196816E-5</v>
      </c>
      <c r="AF46" s="44">
        <v>3.1463464799471881E-5</v>
      </c>
      <c r="AG46" s="44">
        <v>1.1071710788424669E-4</v>
      </c>
      <c r="AH46" s="44">
        <v>3.196808965914798E-4</v>
      </c>
      <c r="AI46" s="44">
        <v>1.0717501444678877E-3</v>
      </c>
      <c r="AJ46" s="44">
        <v>4.3811176032864984E-3</v>
      </c>
      <c r="AK46" s="44">
        <v>3.0470013260884671E-5</v>
      </c>
      <c r="AL46" s="44">
        <v>1.0849224526572132E-3</v>
      </c>
    </row>
    <row r="47" spans="1:38">
      <c r="A47" s="1" t="s">
        <v>7</v>
      </c>
      <c r="B47" s="1" t="s">
        <v>82</v>
      </c>
      <c r="C47" s="3">
        <v>352172</v>
      </c>
      <c r="D47" s="3">
        <v>645228</v>
      </c>
      <c r="E47" s="3">
        <v>688488</v>
      </c>
      <c r="F47" s="3">
        <v>699277</v>
      </c>
      <c r="G47" s="3">
        <v>711014</v>
      </c>
      <c r="H47" s="3">
        <v>727041</v>
      </c>
      <c r="I47" s="3">
        <v>519046</v>
      </c>
      <c r="J47" s="3">
        <v>269308</v>
      </c>
      <c r="K47" s="3">
        <v>164051</v>
      </c>
      <c r="L47" s="3">
        <v>63254</v>
      </c>
      <c r="M47" s="3">
        <v>4342266</v>
      </c>
      <c r="N47" s="3">
        <v>496613</v>
      </c>
      <c r="O47" s="4">
        <v>138</v>
      </c>
      <c r="P47" s="4">
        <v>59</v>
      </c>
      <c r="Q47" s="4">
        <v>58</v>
      </c>
      <c r="R47" s="4">
        <v>58</v>
      </c>
      <c r="S47" s="4">
        <v>40</v>
      </c>
      <c r="T47" s="4">
        <v>71</v>
      </c>
      <c r="U47" s="4">
        <v>85</v>
      </c>
      <c r="V47" s="4">
        <v>64</v>
      </c>
      <c r="W47" s="4">
        <v>148</v>
      </c>
      <c r="X47" s="4">
        <v>266</v>
      </c>
      <c r="Y47" s="4">
        <v>509</v>
      </c>
      <c r="Z47" s="4">
        <v>478</v>
      </c>
      <c r="AA47" s="44">
        <v>3.9185398044137523E-4</v>
      </c>
      <c r="AB47" s="44">
        <v>9.1440545047642076E-5</v>
      </c>
      <c r="AC47" s="44">
        <v>8.4242572129071235E-5</v>
      </c>
      <c r="AD47" s="44">
        <v>8.2942810931862479E-5</v>
      </c>
      <c r="AE47" s="44">
        <v>5.6257682689792325E-5</v>
      </c>
      <c r="AF47" s="44">
        <v>9.7656115679858489E-5</v>
      </c>
      <c r="AG47" s="44">
        <v>1.6376197870708955E-4</v>
      </c>
      <c r="AH47" s="44">
        <v>2.3764611522866013E-4</v>
      </c>
      <c r="AI47" s="44">
        <v>9.0215847510835047E-4</v>
      </c>
      <c r="AJ47" s="44">
        <v>4.2052676510576405E-3</v>
      </c>
      <c r="AK47" s="44">
        <v>1.1721990315655466E-4</v>
      </c>
      <c r="AL47" s="44">
        <v>9.6252011123349574E-4</v>
      </c>
    </row>
    <row r="48" spans="1:38">
      <c r="A48" s="1" t="s">
        <v>7</v>
      </c>
      <c r="B48" s="1" t="s">
        <v>83</v>
      </c>
      <c r="C48" s="3">
        <v>337467</v>
      </c>
      <c r="D48" s="3">
        <v>654509</v>
      </c>
      <c r="E48" s="3">
        <v>680997</v>
      </c>
      <c r="F48" s="3">
        <v>696494</v>
      </c>
      <c r="G48" s="3">
        <v>697773</v>
      </c>
      <c r="H48" s="3">
        <v>724257</v>
      </c>
      <c r="I48" s="3">
        <v>544389</v>
      </c>
      <c r="J48" s="3">
        <v>279424</v>
      </c>
      <c r="K48" s="3">
        <v>164543</v>
      </c>
      <c r="L48" s="3">
        <v>65538</v>
      </c>
      <c r="M48" s="3">
        <v>4335886</v>
      </c>
      <c r="N48" s="3">
        <v>509505</v>
      </c>
      <c r="O48" s="4">
        <v>108</v>
      </c>
      <c r="P48" s="4">
        <v>58</v>
      </c>
      <c r="Q48" s="4">
        <v>70</v>
      </c>
      <c r="R48" s="4">
        <v>65</v>
      </c>
      <c r="S48" s="4">
        <v>56</v>
      </c>
      <c r="T48" s="4">
        <v>65</v>
      </c>
      <c r="U48" s="4">
        <v>67</v>
      </c>
      <c r="V48" s="4">
        <v>50</v>
      </c>
      <c r="W48" s="4">
        <v>132</v>
      </c>
      <c r="X48" s="4">
        <v>260</v>
      </c>
      <c r="Y48" s="4">
        <v>489</v>
      </c>
      <c r="Z48" s="4">
        <v>442</v>
      </c>
      <c r="AA48" s="44">
        <v>3.2003129194854609E-4</v>
      </c>
      <c r="AB48" s="44">
        <v>8.8616046532591602E-5</v>
      </c>
      <c r="AC48" s="44">
        <v>1.0279046750573056E-4</v>
      </c>
      <c r="AD48" s="44">
        <v>9.3324565610041147E-5</v>
      </c>
      <c r="AE48" s="44">
        <v>8.0255326589019632E-5</v>
      </c>
      <c r="AF48" s="44">
        <v>8.9747147766607713E-5</v>
      </c>
      <c r="AG48" s="44">
        <v>1.2307375791942895E-4</v>
      </c>
      <c r="AH48" s="44">
        <v>1.7893953275309208E-4</v>
      </c>
      <c r="AI48" s="44">
        <v>8.0222191159757628E-4</v>
      </c>
      <c r="AJ48" s="44">
        <v>3.9671640880100095E-3</v>
      </c>
      <c r="AK48" s="44">
        <v>1.1277971791693785E-4</v>
      </c>
      <c r="AL48" s="44">
        <v>8.6750866036643408E-4</v>
      </c>
    </row>
    <row r="49" spans="1:38">
      <c r="A49" s="1" t="s">
        <v>7</v>
      </c>
      <c r="B49" s="1" t="s">
        <v>84</v>
      </c>
      <c r="C49" s="3">
        <v>341927</v>
      </c>
      <c r="D49" s="3">
        <v>668276</v>
      </c>
      <c r="E49" s="3">
        <v>689234</v>
      </c>
      <c r="F49" s="3">
        <v>711352</v>
      </c>
      <c r="G49" s="3">
        <v>699439</v>
      </c>
      <c r="H49" s="3">
        <v>729898</v>
      </c>
      <c r="I49" s="3">
        <v>568918</v>
      </c>
      <c r="J49" s="3">
        <v>295441</v>
      </c>
      <c r="K49" s="3">
        <v>166761</v>
      </c>
      <c r="L49" s="3">
        <v>67841</v>
      </c>
      <c r="M49" s="3">
        <v>4409044</v>
      </c>
      <c r="N49" s="3">
        <v>530043</v>
      </c>
      <c r="O49" s="4">
        <v>124</v>
      </c>
      <c r="P49" s="4">
        <v>65</v>
      </c>
      <c r="Q49" s="4">
        <v>55</v>
      </c>
      <c r="R49" s="4">
        <v>55</v>
      </c>
      <c r="S49" s="4">
        <v>65</v>
      </c>
      <c r="T49" s="4">
        <v>66</v>
      </c>
      <c r="U49" s="4">
        <v>51</v>
      </c>
      <c r="V49" s="4">
        <v>67</v>
      </c>
      <c r="W49" s="4">
        <v>134</v>
      </c>
      <c r="X49" s="4">
        <v>272</v>
      </c>
      <c r="Y49" s="4">
        <v>481</v>
      </c>
      <c r="Z49" s="4">
        <v>473</v>
      </c>
      <c r="AA49" s="44">
        <v>3.6265050727202008E-4</v>
      </c>
      <c r="AB49" s="44">
        <v>9.7265201802847922E-5</v>
      </c>
      <c r="AC49" s="44">
        <v>7.9798733086295807E-5</v>
      </c>
      <c r="AD49" s="44">
        <v>7.7317558676998169E-5</v>
      </c>
      <c r="AE49" s="44">
        <v>9.2931620913331976E-5</v>
      </c>
      <c r="AF49" s="44">
        <v>9.0423593433603051E-5</v>
      </c>
      <c r="AG49" s="44">
        <v>8.9643850256100182E-5</v>
      </c>
      <c r="AH49" s="44">
        <v>2.2677962774293346E-4</v>
      </c>
      <c r="AI49" s="44">
        <v>8.0354519342052397E-4</v>
      </c>
      <c r="AJ49" s="44">
        <v>4.0093748618092303E-3</v>
      </c>
      <c r="AK49" s="44">
        <v>1.0909394417474627E-4</v>
      </c>
      <c r="AL49" s="44">
        <v>8.9238042951232254E-4</v>
      </c>
    </row>
    <row r="50" spans="1:38">
      <c r="A50" s="1" t="s">
        <v>7</v>
      </c>
      <c r="B50" s="1" t="s">
        <v>85</v>
      </c>
      <c r="C50" s="3">
        <v>332295</v>
      </c>
      <c r="D50" s="3">
        <v>664296</v>
      </c>
      <c r="E50" s="3">
        <v>677301</v>
      </c>
      <c r="F50" s="3">
        <v>713433</v>
      </c>
      <c r="G50" s="3">
        <v>686240</v>
      </c>
      <c r="H50" s="3">
        <v>716735</v>
      </c>
      <c r="I50" s="3">
        <v>584295</v>
      </c>
      <c r="J50" s="3">
        <v>308211</v>
      </c>
      <c r="K50" s="3">
        <v>167013</v>
      </c>
      <c r="L50" s="3">
        <v>69747</v>
      </c>
      <c r="M50" s="3">
        <v>4374595</v>
      </c>
      <c r="N50" s="3">
        <v>544971</v>
      </c>
      <c r="O50" s="4">
        <v>104</v>
      </c>
      <c r="P50" s="4">
        <v>56</v>
      </c>
      <c r="Q50" s="4">
        <v>69</v>
      </c>
      <c r="R50" s="4">
        <v>73</v>
      </c>
      <c r="S50" s="4">
        <v>65</v>
      </c>
      <c r="T50" s="4">
        <v>63</v>
      </c>
      <c r="U50" s="4">
        <v>64</v>
      </c>
      <c r="V50" s="4">
        <v>65</v>
      </c>
      <c r="W50" s="4">
        <v>140</v>
      </c>
      <c r="X50" s="4">
        <v>254</v>
      </c>
      <c r="Y50" s="4">
        <v>494</v>
      </c>
      <c r="Z50" s="4">
        <v>459</v>
      </c>
      <c r="AA50" s="44">
        <v>3.1297491686603773E-4</v>
      </c>
      <c r="AB50" s="44">
        <v>8.4299769982056197E-5</v>
      </c>
      <c r="AC50" s="44">
        <v>1.0187494186484296E-4</v>
      </c>
      <c r="AD50" s="44">
        <v>1.0232215218527878E-4</v>
      </c>
      <c r="AE50" s="44">
        <v>9.4719048729307535E-5</v>
      </c>
      <c r="AF50" s="44">
        <v>8.7898595715292258E-5</v>
      </c>
      <c r="AG50" s="44">
        <v>1.0953371156693109E-4</v>
      </c>
      <c r="AH50" s="44">
        <v>2.1089448462254754E-4</v>
      </c>
      <c r="AI50" s="44">
        <v>8.3825809966888809E-4</v>
      </c>
      <c r="AJ50" s="44">
        <v>3.6417336946391959E-3</v>
      </c>
      <c r="AK50" s="44">
        <v>1.1292473931872551E-4</v>
      </c>
      <c r="AL50" s="44">
        <v>8.4224665165669361E-4</v>
      </c>
    </row>
    <row r="51" spans="1:38">
      <c r="A51" s="1" t="s">
        <v>7</v>
      </c>
      <c r="B51" s="1" t="s">
        <v>86</v>
      </c>
      <c r="C51" s="3">
        <v>336966</v>
      </c>
      <c r="D51" s="3">
        <v>683287</v>
      </c>
      <c r="E51" s="3">
        <v>694232</v>
      </c>
      <c r="F51" s="3">
        <v>739380</v>
      </c>
      <c r="G51" s="3">
        <v>697928</v>
      </c>
      <c r="H51" s="3">
        <v>723727</v>
      </c>
      <c r="I51" s="3">
        <v>613090</v>
      </c>
      <c r="J51" s="3">
        <v>332615</v>
      </c>
      <c r="K51" s="3">
        <v>172145</v>
      </c>
      <c r="L51" s="3">
        <v>72190</v>
      </c>
      <c r="M51" s="3">
        <v>4488610</v>
      </c>
      <c r="N51" s="3">
        <v>576950</v>
      </c>
      <c r="O51" s="4">
        <v>128</v>
      </c>
      <c r="P51" s="4">
        <v>65</v>
      </c>
      <c r="Q51" s="4">
        <v>45</v>
      </c>
      <c r="R51" s="4">
        <v>64</v>
      </c>
      <c r="S51" s="4">
        <v>68</v>
      </c>
      <c r="T51" s="4">
        <v>51</v>
      </c>
      <c r="U51" s="4">
        <v>63</v>
      </c>
      <c r="V51" s="4">
        <v>62</v>
      </c>
      <c r="W51" s="4">
        <v>107</v>
      </c>
      <c r="X51" s="4">
        <v>280</v>
      </c>
      <c r="Y51" s="4">
        <v>484</v>
      </c>
      <c r="Z51" s="4">
        <v>449</v>
      </c>
      <c r="AA51" s="44">
        <v>3.7986028263979155E-4</v>
      </c>
      <c r="AB51" s="44">
        <v>9.5128401389167361E-5</v>
      </c>
      <c r="AC51" s="44">
        <v>6.4819829682296408E-5</v>
      </c>
      <c r="AD51" s="44">
        <v>8.6559008899348105E-5</v>
      </c>
      <c r="AE51" s="44">
        <v>9.743125365367201E-5</v>
      </c>
      <c r="AF51" s="44">
        <v>7.046856065892249E-5</v>
      </c>
      <c r="AG51" s="44">
        <v>1.0275815948718785E-4</v>
      </c>
      <c r="AH51" s="44">
        <v>1.8640169565413466E-4</v>
      </c>
      <c r="AI51" s="44">
        <v>6.2156902611170816E-4</v>
      </c>
      <c r="AJ51" s="44">
        <v>3.8786535531237015E-3</v>
      </c>
      <c r="AK51" s="44">
        <v>1.078284814229795E-4</v>
      </c>
      <c r="AL51" s="44">
        <v>7.782303492503683E-4</v>
      </c>
    </row>
    <row r="52" spans="1:38">
      <c r="A52" s="1" t="s">
        <v>7</v>
      </c>
      <c r="B52" s="1" t="s">
        <v>87</v>
      </c>
      <c r="C52" s="3">
        <v>327910</v>
      </c>
      <c r="D52" s="3">
        <v>678669</v>
      </c>
      <c r="E52" s="3">
        <v>688228</v>
      </c>
      <c r="F52" s="3">
        <v>742930</v>
      </c>
      <c r="G52" s="3">
        <v>689741</v>
      </c>
      <c r="H52" s="3">
        <v>701609</v>
      </c>
      <c r="I52" s="3">
        <v>618571</v>
      </c>
      <c r="J52" s="3">
        <v>345348</v>
      </c>
      <c r="K52" s="3">
        <v>172295</v>
      </c>
      <c r="L52" s="3">
        <v>73397</v>
      </c>
      <c r="M52" s="3">
        <v>4447658</v>
      </c>
      <c r="N52" s="3">
        <v>591040</v>
      </c>
      <c r="O52" s="4">
        <v>96</v>
      </c>
      <c r="P52" s="4">
        <v>64</v>
      </c>
      <c r="Q52" s="4">
        <v>71</v>
      </c>
      <c r="R52" s="4">
        <v>65</v>
      </c>
      <c r="S52" s="4">
        <v>70</v>
      </c>
      <c r="T52" s="4">
        <v>59</v>
      </c>
      <c r="U52" s="4">
        <v>91</v>
      </c>
      <c r="V52" s="4">
        <v>76</v>
      </c>
      <c r="W52" s="4">
        <v>136</v>
      </c>
      <c r="X52" s="4">
        <v>286</v>
      </c>
      <c r="Y52" s="4">
        <v>516</v>
      </c>
      <c r="Z52" s="4">
        <v>498</v>
      </c>
      <c r="AA52" s="44">
        <v>2.9276325821109452E-4</v>
      </c>
      <c r="AB52" s="44">
        <v>9.4302229805693198E-5</v>
      </c>
      <c r="AC52" s="44">
        <v>1.0316348651900243E-4</v>
      </c>
      <c r="AD52" s="44">
        <v>8.7491419110817984E-5</v>
      </c>
      <c r="AE52" s="44">
        <v>1.0148736989681634E-4</v>
      </c>
      <c r="AF52" s="44">
        <v>8.409242184749626E-5</v>
      </c>
      <c r="AG52" s="44">
        <v>1.4711326589833665E-4</v>
      </c>
      <c r="AH52" s="44">
        <v>2.2006787356521537E-4</v>
      </c>
      <c r="AI52" s="44">
        <v>7.8934385791810556E-4</v>
      </c>
      <c r="AJ52" s="44">
        <v>3.8966170279439213E-3</v>
      </c>
      <c r="AK52" s="44">
        <v>1.160161145483758E-4</v>
      </c>
      <c r="AL52" s="44">
        <v>8.4258256632376829E-4</v>
      </c>
    </row>
    <row r="53" spans="1:38">
      <c r="A53" s="1" t="s">
        <v>7</v>
      </c>
      <c r="B53" s="1" t="s">
        <v>88</v>
      </c>
      <c r="C53" s="3">
        <v>331076</v>
      </c>
      <c r="D53" s="3">
        <v>690866</v>
      </c>
      <c r="E53" s="3">
        <v>702930</v>
      </c>
      <c r="F53" s="3">
        <v>768556</v>
      </c>
      <c r="G53" s="3">
        <v>703695</v>
      </c>
      <c r="H53" s="3">
        <v>703613</v>
      </c>
      <c r="I53" s="3">
        <v>636847</v>
      </c>
      <c r="J53" s="3">
        <v>370680</v>
      </c>
      <c r="K53" s="3">
        <v>179826</v>
      </c>
      <c r="L53" s="3">
        <v>74363</v>
      </c>
      <c r="M53" s="3">
        <v>4537583</v>
      </c>
      <c r="N53" s="3">
        <v>624869</v>
      </c>
      <c r="O53" s="4">
        <v>112</v>
      </c>
      <c r="P53" s="4">
        <v>66</v>
      </c>
      <c r="Q53" s="4">
        <v>54</v>
      </c>
      <c r="R53" s="4">
        <v>67</v>
      </c>
      <c r="S53" s="4">
        <v>75</v>
      </c>
      <c r="T53" s="4">
        <v>62</v>
      </c>
      <c r="U53" s="4">
        <v>70</v>
      </c>
      <c r="V53" s="4">
        <v>55</v>
      </c>
      <c r="W53" s="4">
        <v>139</v>
      </c>
      <c r="X53" s="4">
        <v>306</v>
      </c>
      <c r="Y53" s="4">
        <v>506</v>
      </c>
      <c r="Z53" s="4">
        <v>500</v>
      </c>
      <c r="AA53" s="44">
        <v>3.3829090601553721E-4</v>
      </c>
      <c r="AB53" s="44">
        <v>9.5532273986561798E-5</v>
      </c>
      <c r="AC53" s="44">
        <v>7.6821305108616786E-5</v>
      </c>
      <c r="AD53" s="44">
        <v>8.7176471200537105E-5</v>
      </c>
      <c r="AE53" s="44">
        <v>1.0658026559802187E-4</v>
      </c>
      <c r="AF53" s="44">
        <v>8.8116620926560475E-5</v>
      </c>
      <c r="AG53" s="44">
        <v>1.0991651055905107E-4</v>
      </c>
      <c r="AH53" s="44">
        <v>1.4837595769936332E-4</v>
      </c>
      <c r="AI53" s="44">
        <v>7.7296942600068956E-4</v>
      </c>
      <c r="AJ53" s="44">
        <v>4.1149496389333408E-3</v>
      </c>
      <c r="AK53" s="44">
        <v>1.115131117160832E-4</v>
      </c>
      <c r="AL53" s="44">
        <v>8.001677151530961E-4</v>
      </c>
    </row>
    <row r="54" spans="1:38">
      <c r="A54" s="1" t="s">
        <v>7</v>
      </c>
      <c r="B54" s="1" t="s">
        <v>89</v>
      </c>
      <c r="C54" s="3">
        <v>327757</v>
      </c>
      <c r="D54" s="3">
        <v>690304</v>
      </c>
      <c r="E54" s="3">
        <v>707088</v>
      </c>
      <c r="F54" s="3">
        <v>782381</v>
      </c>
      <c r="G54" s="3">
        <v>709752</v>
      </c>
      <c r="H54" s="3">
        <v>700051</v>
      </c>
      <c r="I54" s="3">
        <v>651799</v>
      </c>
      <c r="J54" s="3">
        <v>396736</v>
      </c>
      <c r="K54" s="3">
        <v>185162</v>
      </c>
      <c r="L54" s="3">
        <v>75477</v>
      </c>
      <c r="M54" s="3">
        <v>4569132</v>
      </c>
      <c r="N54" s="3">
        <v>657375</v>
      </c>
      <c r="O54" s="4">
        <v>125</v>
      </c>
      <c r="P54" s="4">
        <v>50</v>
      </c>
      <c r="Q54" s="4">
        <v>54</v>
      </c>
      <c r="R54" s="4">
        <v>66</v>
      </c>
      <c r="S54" s="4">
        <v>59</v>
      </c>
      <c r="T54" s="4">
        <v>56</v>
      </c>
      <c r="U54" s="4">
        <v>71</v>
      </c>
      <c r="V54" s="4">
        <v>83</v>
      </c>
      <c r="W54" s="4">
        <v>91</v>
      </c>
      <c r="X54" s="4">
        <v>231</v>
      </c>
      <c r="Y54" s="4">
        <v>481</v>
      </c>
      <c r="Z54" s="4">
        <v>405</v>
      </c>
      <c r="AA54" s="44">
        <v>3.8138010782378409E-4</v>
      </c>
      <c r="AB54" s="44">
        <v>7.2431856109771926E-5</v>
      </c>
      <c r="AC54" s="44">
        <v>7.6369560790170391E-5</v>
      </c>
      <c r="AD54" s="44">
        <v>8.4357876788930202E-5</v>
      </c>
      <c r="AE54" s="44">
        <v>8.3127627678400336E-5</v>
      </c>
      <c r="AF54" s="44">
        <v>7.9994171853193548E-5</v>
      </c>
      <c r="AG54" s="44">
        <v>1.0892928648248923E-4</v>
      </c>
      <c r="AH54" s="44">
        <v>2.0920713018228747E-4</v>
      </c>
      <c r="AI54" s="44">
        <v>4.9146153098367912E-4</v>
      </c>
      <c r="AJ54" s="44">
        <v>3.0605349974164313E-3</v>
      </c>
      <c r="AK54" s="44">
        <v>1.0527163583805414E-4</v>
      </c>
      <c r="AL54" s="44">
        <v>6.160867084997148E-4</v>
      </c>
    </row>
    <row r="55" spans="1:38">
      <c r="A55" s="1" t="s">
        <v>7</v>
      </c>
      <c r="B55" s="1" t="s">
        <v>90</v>
      </c>
      <c r="C55" s="3">
        <v>322790</v>
      </c>
      <c r="D55" s="3">
        <v>679209</v>
      </c>
      <c r="E55" s="3">
        <v>732272</v>
      </c>
      <c r="F55" s="3">
        <v>786858</v>
      </c>
      <c r="G55" s="3">
        <v>699962</v>
      </c>
      <c r="H55" s="3">
        <v>686121</v>
      </c>
      <c r="I55" s="3">
        <v>657660</v>
      </c>
      <c r="J55" s="3">
        <v>423589</v>
      </c>
      <c r="K55" s="3">
        <v>199032</v>
      </c>
      <c r="L55" s="3">
        <v>85624</v>
      </c>
      <c r="M55" s="3">
        <v>4564872</v>
      </c>
      <c r="N55" s="3">
        <v>708245</v>
      </c>
      <c r="O55" s="4">
        <v>114</v>
      </c>
      <c r="P55" s="4">
        <v>43</v>
      </c>
      <c r="Q55" s="4">
        <v>50</v>
      </c>
      <c r="R55" s="4">
        <v>52</v>
      </c>
      <c r="S55" s="4">
        <v>67</v>
      </c>
      <c r="T55" s="4">
        <v>75</v>
      </c>
      <c r="U55" s="4">
        <v>92</v>
      </c>
      <c r="V55" s="4">
        <v>76</v>
      </c>
      <c r="W55" s="4">
        <v>95</v>
      </c>
      <c r="X55" s="4">
        <v>245</v>
      </c>
      <c r="Y55" s="4">
        <v>493</v>
      </c>
      <c r="Z55" s="4">
        <v>416</v>
      </c>
      <c r="AA55" s="44">
        <v>3.5317079215589083E-4</v>
      </c>
      <c r="AB55" s="44">
        <v>6.3308937307956752E-5</v>
      </c>
      <c r="AC55" s="44">
        <v>6.828063888828195E-5</v>
      </c>
      <c r="AD55" s="44">
        <v>6.6085621547979428E-5</v>
      </c>
      <c r="AE55" s="44">
        <v>9.5719481914732508E-5</v>
      </c>
      <c r="AF55" s="44">
        <v>1.093101654081423E-4</v>
      </c>
      <c r="AG55" s="44">
        <v>1.398899127208588E-4</v>
      </c>
      <c r="AH55" s="44">
        <v>1.7941920115961463E-4</v>
      </c>
      <c r="AI55" s="44">
        <v>4.7731018127738253E-4</v>
      </c>
      <c r="AJ55" s="44">
        <v>2.8613472858077175E-3</v>
      </c>
      <c r="AK55" s="44">
        <v>1.0799864705954515E-4</v>
      </c>
      <c r="AL55" s="44">
        <v>5.8736736581267777E-4</v>
      </c>
    </row>
    <row r="56" spans="1:38">
      <c r="A56" s="1" t="s">
        <v>8</v>
      </c>
      <c r="B56" s="1" t="s">
        <v>82</v>
      </c>
      <c r="C56" s="3">
        <v>212558</v>
      </c>
      <c r="D56" s="3">
        <v>459486</v>
      </c>
      <c r="E56" s="3">
        <v>478043</v>
      </c>
      <c r="F56" s="3">
        <v>403267</v>
      </c>
      <c r="G56" s="3">
        <v>519801</v>
      </c>
      <c r="H56" s="3">
        <v>548351</v>
      </c>
      <c r="I56" s="3">
        <v>397043</v>
      </c>
      <c r="J56" s="3">
        <v>233949</v>
      </c>
      <c r="K56" s="3">
        <v>164922</v>
      </c>
      <c r="L56" s="3">
        <v>77303</v>
      </c>
      <c r="M56" s="3">
        <v>3018549</v>
      </c>
      <c r="N56" s="3">
        <v>476174</v>
      </c>
      <c r="O56" s="4">
        <v>128</v>
      </c>
      <c r="P56" s="4">
        <v>49</v>
      </c>
      <c r="Q56" s="4">
        <v>53</v>
      </c>
      <c r="R56" s="4">
        <v>61</v>
      </c>
      <c r="S56" s="4">
        <v>54</v>
      </c>
      <c r="T56" s="4">
        <v>55</v>
      </c>
      <c r="U56" s="4">
        <v>56</v>
      </c>
      <c r="V56" s="4">
        <v>59</v>
      </c>
      <c r="W56" s="4">
        <v>179</v>
      </c>
      <c r="X56" s="4">
        <v>364</v>
      </c>
      <c r="Y56" s="4">
        <v>456</v>
      </c>
      <c r="Z56" s="4">
        <v>602</v>
      </c>
      <c r="AA56" s="44">
        <v>6.0218857911722914E-4</v>
      </c>
      <c r="AB56" s="44">
        <v>1.0664089874337847E-4</v>
      </c>
      <c r="AC56" s="44">
        <v>1.108686875448443E-4</v>
      </c>
      <c r="AD56" s="44">
        <v>1.5126454681389749E-4</v>
      </c>
      <c r="AE56" s="44">
        <v>1.038859101848592E-4</v>
      </c>
      <c r="AF56" s="44">
        <v>1.0030071979443823E-4</v>
      </c>
      <c r="AG56" s="44">
        <v>1.4104265784814238E-4</v>
      </c>
      <c r="AH56" s="44">
        <v>2.5219171699814919E-4</v>
      </c>
      <c r="AI56" s="44">
        <v>1.0853615648609646E-3</v>
      </c>
      <c r="AJ56" s="44">
        <v>4.7087435157755842E-3</v>
      </c>
      <c r="AK56" s="44">
        <v>1.5106595917442454E-4</v>
      </c>
      <c r="AL56" s="44">
        <v>1.2642437428335021E-3</v>
      </c>
    </row>
    <row r="57" spans="1:38">
      <c r="A57" s="1" t="s">
        <v>8</v>
      </c>
      <c r="B57" s="1" t="s">
        <v>83</v>
      </c>
      <c r="C57" s="3">
        <v>205284</v>
      </c>
      <c r="D57" s="3">
        <v>468081</v>
      </c>
      <c r="E57" s="3">
        <v>474259</v>
      </c>
      <c r="F57" s="3">
        <v>410859</v>
      </c>
      <c r="G57" s="3">
        <v>512568</v>
      </c>
      <c r="H57" s="3">
        <v>564174</v>
      </c>
      <c r="I57" s="3">
        <v>419798</v>
      </c>
      <c r="J57" s="3">
        <v>239998</v>
      </c>
      <c r="K57" s="3">
        <v>171020</v>
      </c>
      <c r="L57" s="3">
        <v>80632</v>
      </c>
      <c r="M57" s="3">
        <v>3055023</v>
      </c>
      <c r="N57" s="3">
        <v>491650</v>
      </c>
      <c r="O57" s="4">
        <v>100</v>
      </c>
      <c r="P57" s="4">
        <v>56</v>
      </c>
      <c r="Q57" s="4">
        <v>49</v>
      </c>
      <c r="R57" s="4">
        <v>70</v>
      </c>
      <c r="S57" s="4">
        <v>66</v>
      </c>
      <c r="T57" s="4">
        <v>47</v>
      </c>
      <c r="U57" s="4">
        <v>71</v>
      </c>
      <c r="V57" s="4">
        <v>86</v>
      </c>
      <c r="W57" s="4">
        <v>119</v>
      </c>
      <c r="X57" s="4">
        <v>339</v>
      </c>
      <c r="Y57" s="4">
        <v>459</v>
      </c>
      <c r="Z57" s="4">
        <v>544</v>
      </c>
      <c r="AA57" s="44">
        <v>4.8713002474620525E-4</v>
      </c>
      <c r="AB57" s="44">
        <v>1.196374131827611E-4</v>
      </c>
      <c r="AC57" s="44">
        <v>1.0331907248992639E-4</v>
      </c>
      <c r="AD57" s="44">
        <v>1.7037475143540727E-4</v>
      </c>
      <c r="AE57" s="44">
        <v>1.2876340309968628E-4</v>
      </c>
      <c r="AF57" s="44">
        <v>8.3307632042596788E-5</v>
      </c>
      <c r="AG57" s="44">
        <v>1.6912896202459277E-4</v>
      </c>
      <c r="AH57" s="44">
        <v>3.5833631946932893E-4</v>
      </c>
      <c r="AI57" s="44">
        <v>6.958250497017893E-4</v>
      </c>
      <c r="AJ57" s="44">
        <v>4.2042861394979659E-3</v>
      </c>
      <c r="AK57" s="44">
        <v>1.5024436804567429E-4</v>
      </c>
      <c r="AL57" s="44">
        <v>1.1064781857012102E-3</v>
      </c>
    </row>
    <row r="58" spans="1:38">
      <c r="A58" s="1" t="s">
        <v>8</v>
      </c>
      <c r="B58" s="1" t="s">
        <v>84</v>
      </c>
      <c r="C58" s="3">
        <v>203157</v>
      </c>
      <c r="D58" s="3">
        <v>463027</v>
      </c>
      <c r="E58" s="3">
        <v>477079</v>
      </c>
      <c r="F58" s="3">
        <v>414808</v>
      </c>
      <c r="G58" s="3">
        <v>497353</v>
      </c>
      <c r="H58" s="3">
        <v>568459</v>
      </c>
      <c r="I58" s="3">
        <v>431498</v>
      </c>
      <c r="J58" s="3">
        <v>248606</v>
      </c>
      <c r="K58" s="3">
        <v>166615</v>
      </c>
      <c r="L58" s="3">
        <v>84415</v>
      </c>
      <c r="M58" s="3">
        <v>3055381</v>
      </c>
      <c r="N58" s="3">
        <v>499636</v>
      </c>
      <c r="O58" s="4">
        <v>128</v>
      </c>
      <c r="P58" s="4">
        <v>66</v>
      </c>
      <c r="Q58" s="4">
        <v>55</v>
      </c>
      <c r="R58" s="4">
        <v>55</v>
      </c>
      <c r="S58" s="4">
        <v>62</v>
      </c>
      <c r="T58" s="4">
        <v>62</v>
      </c>
      <c r="U58" s="4">
        <v>65</v>
      </c>
      <c r="V58" s="4">
        <v>69</v>
      </c>
      <c r="W58" s="4">
        <v>150</v>
      </c>
      <c r="X58" s="4">
        <v>415</v>
      </c>
      <c r="Y58" s="4">
        <v>493</v>
      </c>
      <c r="Z58" s="4">
        <v>634</v>
      </c>
      <c r="AA58" s="44">
        <v>6.300545883233164E-4</v>
      </c>
      <c r="AB58" s="44">
        <v>1.4254028382794091E-4</v>
      </c>
      <c r="AC58" s="44">
        <v>1.1528488992389101E-4</v>
      </c>
      <c r="AD58" s="44">
        <v>1.3259146400262291E-4</v>
      </c>
      <c r="AE58" s="44">
        <v>1.2465994977410412E-4</v>
      </c>
      <c r="AF58" s="44">
        <v>1.0906679285577324E-4</v>
      </c>
      <c r="AG58" s="44">
        <v>1.5063800990966353E-4</v>
      </c>
      <c r="AH58" s="44">
        <v>2.7754760544797794E-4</v>
      </c>
      <c r="AI58" s="44">
        <v>9.0027908651682022E-4</v>
      </c>
      <c r="AJ58" s="44">
        <v>4.9161878813007171E-3</v>
      </c>
      <c r="AK58" s="44">
        <v>1.6135467229782472E-4</v>
      </c>
      <c r="AL58" s="44">
        <v>1.2689237765092988E-3</v>
      </c>
    </row>
    <row r="59" spans="1:38">
      <c r="A59" s="1" t="s">
        <v>8</v>
      </c>
      <c r="B59" s="1" t="s">
        <v>85</v>
      </c>
      <c r="C59" s="3">
        <v>199317</v>
      </c>
      <c r="D59" s="3">
        <v>458918</v>
      </c>
      <c r="E59" s="3">
        <v>479178</v>
      </c>
      <c r="F59" s="3">
        <v>420886</v>
      </c>
      <c r="G59" s="3">
        <v>485113</v>
      </c>
      <c r="H59" s="3">
        <v>569389</v>
      </c>
      <c r="I59" s="3">
        <v>444157</v>
      </c>
      <c r="J59" s="3">
        <v>258419</v>
      </c>
      <c r="K59" s="3">
        <v>167108</v>
      </c>
      <c r="L59" s="3">
        <v>84751</v>
      </c>
      <c r="M59" s="3">
        <v>3056958</v>
      </c>
      <c r="N59" s="3">
        <v>510278</v>
      </c>
      <c r="O59" s="4">
        <v>118</v>
      </c>
      <c r="P59" s="4">
        <v>65</v>
      </c>
      <c r="Q59" s="4">
        <v>70</v>
      </c>
      <c r="R59" s="4">
        <v>51</v>
      </c>
      <c r="S59" s="4">
        <v>65</v>
      </c>
      <c r="T59" s="4">
        <v>69</v>
      </c>
      <c r="U59" s="4">
        <v>58</v>
      </c>
      <c r="V59" s="4">
        <v>72</v>
      </c>
      <c r="W59" s="4">
        <v>137</v>
      </c>
      <c r="X59" s="4">
        <v>317</v>
      </c>
      <c r="Y59" s="4">
        <v>496</v>
      </c>
      <c r="Z59" s="4">
        <v>526</v>
      </c>
      <c r="AA59" s="44">
        <v>5.9202175429090348E-4</v>
      </c>
      <c r="AB59" s="44">
        <v>1.4163750386779337E-4</v>
      </c>
      <c r="AC59" s="44">
        <v>1.4608350132935987E-4</v>
      </c>
      <c r="AD59" s="44">
        <v>1.2117295419662331E-4</v>
      </c>
      <c r="AE59" s="44">
        <v>1.3398940040774005E-4</v>
      </c>
      <c r="AF59" s="44">
        <v>1.2118253074787185E-4</v>
      </c>
      <c r="AG59" s="44">
        <v>1.3058445549659243E-4</v>
      </c>
      <c r="AH59" s="44">
        <v>2.7861728433280832E-4</v>
      </c>
      <c r="AI59" s="44">
        <v>8.1982909256289344E-4</v>
      </c>
      <c r="AJ59" s="44">
        <v>3.7403688452053662E-3</v>
      </c>
      <c r="AK59" s="44">
        <v>1.6225280164137027E-4</v>
      </c>
      <c r="AL59" s="44">
        <v>1.0308106561521366E-3</v>
      </c>
    </row>
    <row r="60" spans="1:38">
      <c r="A60" s="1" t="s">
        <v>8</v>
      </c>
      <c r="B60" s="1" t="s">
        <v>86</v>
      </c>
      <c r="C60" s="3">
        <v>197305</v>
      </c>
      <c r="D60" s="3">
        <v>456705</v>
      </c>
      <c r="E60" s="3">
        <v>485144</v>
      </c>
      <c r="F60" s="3">
        <v>427409</v>
      </c>
      <c r="G60" s="3">
        <v>469070</v>
      </c>
      <c r="H60" s="3">
        <v>568018</v>
      </c>
      <c r="I60" s="3">
        <v>457295</v>
      </c>
      <c r="J60" s="3">
        <v>269152</v>
      </c>
      <c r="K60" s="3">
        <v>163768</v>
      </c>
      <c r="L60" s="3">
        <v>86889</v>
      </c>
      <c r="M60" s="3">
        <v>3060946</v>
      </c>
      <c r="N60" s="3">
        <v>519809</v>
      </c>
      <c r="O60" s="4">
        <v>147</v>
      </c>
      <c r="P60" s="4">
        <v>61</v>
      </c>
      <c r="Q60" s="4">
        <v>68</v>
      </c>
      <c r="R60" s="4">
        <v>62</v>
      </c>
      <c r="S60" s="4">
        <v>53</v>
      </c>
      <c r="T60" s="4">
        <v>62</v>
      </c>
      <c r="U60" s="4">
        <v>49</v>
      </c>
      <c r="V60" s="4">
        <v>74</v>
      </c>
      <c r="W60" s="4">
        <v>119</v>
      </c>
      <c r="X60" s="4">
        <v>377</v>
      </c>
      <c r="Y60" s="4">
        <v>502</v>
      </c>
      <c r="Z60" s="4">
        <v>570</v>
      </c>
      <c r="AA60" s="44">
        <v>7.4503940599579327E-4</v>
      </c>
      <c r="AB60" s="44">
        <v>1.3356543063903394E-4</v>
      </c>
      <c r="AC60" s="44">
        <v>1.4016456969477103E-4</v>
      </c>
      <c r="AD60" s="44">
        <v>1.4506011806021866E-4</v>
      </c>
      <c r="AE60" s="44">
        <v>1.1298953247916089E-4</v>
      </c>
      <c r="AF60" s="44">
        <v>1.0915147055198954E-4</v>
      </c>
      <c r="AG60" s="44">
        <v>1.0715183852873965E-4</v>
      </c>
      <c r="AH60" s="44">
        <v>2.7493758173819998E-4</v>
      </c>
      <c r="AI60" s="44">
        <v>7.2663768257535055E-4</v>
      </c>
      <c r="AJ60" s="44">
        <v>4.3388691318809059E-3</v>
      </c>
      <c r="AK60" s="44">
        <v>1.6400158643765686E-4</v>
      </c>
      <c r="AL60" s="44">
        <v>1.0965566198353626E-3</v>
      </c>
    </row>
    <row r="61" spans="1:38">
      <c r="A61" s="1" t="s">
        <v>8</v>
      </c>
      <c r="B61" s="1" t="s">
        <v>87</v>
      </c>
      <c r="C61" s="3">
        <v>194083</v>
      </c>
      <c r="D61" s="3">
        <v>453490</v>
      </c>
      <c r="E61" s="3">
        <v>489989</v>
      </c>
      <c r="F61" s="3">
        <v>433441</v>
      </c>
      <c r="G61" s="3">
        <v>459871</v>
      </c>
      <c r="H61" s="3">
        <v>564044</v>
      </c>
      <c r="I61" s="3">
        <v>469398</v>
      </c>
      <c r="J61" s="3">
        <v>281208</v>
      </c>
      <c r="K61" s="3">
        <v>163448</v>
      </c>
      <c r="L61" s="3">
        <v>86810</v>
      </c>
      <c r="M61" s="3">
        <v>3064316</v>
      </c>
      <c r="N61" s="3">
        <v>531466</v>
      </c>
      <c r="O61" s="4">
        <v>130</v>
      </c>
      <c r="P61" s="4">
        <v>53</v>
      </c>
      <c r="Q61" s="4">
        <v>53</v>
      </c>
      <c r="R61" s="4">
        <v>71</v>
      </c>
      <c r="S61" s="4">
        <v>65</v>
      </c>
      <c r="T61" s="4">
        <v>56</v>
      </c>
      <c r="U61" s="4">
        <v>52</v>
      </c>
      <c r="V61" s="4">
        <v>84</v>
      </c>
      <c r="W61" s="4">
        <v>131</v>
      </c>
      <c r="X61" s="4">
        <v>364</v>
      </c>
      <c r="Y61" s="4">
        <v>480</v>
      </c>
      <c r="Z61" s="4">
        <v>579</v>
      </c>
      <c r="AA61" s="44">
        <v>6.6981652179737533E-4</v>
      </c>
      <c r="AB61" s="44">
        <v>1.1687137533352445E-4</v>
      </c>
      <c r="AC61" s="44">
        <v>1.0816569351556872E-4</v>
      </c>
      <c r="AD61" s="44">
        <v>1.6380545449092265E-4</v>
      </c>
      <c r="AE61" s="44">
        <v>1.413439855959606E-4</v>
      </c>
      <c r="AF61" s="44">
        <v>9.9283034656870735E-5</v>
      </c>
      <c r="AG61" s="44">
        <v>1.1078019079757477E-4</v>
      </c>
      <c r="AH61" s="44">
        <v>2.9871127421694972E-4</v>
      </c>
      <c r="AI61" s="44">
        <v>8.0147814595467673E-4</v>
      </c>
      <c r="AJ61" s="44">
        <v>4.1930653150558687E-3</v>
      </c>
      <c r="AK61" s="44">
        <v>1.5664180848189285E-4</v>
      </c>
      <c r="AL61" s="44">
        <v>1.0894393996981934E-3</v>
      </c>
    </row>
    <row r="62" spans="1:38">
      <c r="A62" s="1" t="s">
        <v>8</v>
      </c>
      <c r="B62" s="1" t="s">
        <v>88</v>
      </c>
      <c r="C62" s="3">
        <v>191428</v>
      </c>
      <c r="D62" s="3">
        <v>447139</v>
      </c>
      <c r="E62" s="3">
        <v>494069</v>
      </c>
      <c r="F62" s="3">
        <v>437346</v>
      </c>
      <c r="G62" s="3">
        <v>449399</v>
      </c>
      <c r="H62" s="3">
        <v>555612</v>
      </c>
      <c r="I62" s="3">
        <v>478011</v>
      </c>
      <c r="J62" s="3">
        <v>292293</v>
      </c>
      <c r="K62" s="3">
        <v>162166</v>
      </c>
      <c r="L62" s="3">
        <v>87957</v>
      </c>
      <c r="M62" s="3">
        <v>3053004</v>
      </c>
      <c r="N62" s="3">
        <v>542416</v>
      </c>
      <c r="O62" s="4">
        <v>126</v>
      </c>
      <c r="P62" s="4">
        <v>46</v>
      </c>
      <c r="Q62" s="4">
        <v>64</v>
      </c>
      <c r="R62" s="4">
        <v>58</v>
      </c>
      <c r="S62" s="4">
        <v>48</v>
      </c>
      <c r="T62" s="4">
        <v>73</v>
      </c>
      <c r="U62" s="4">
        <v>64</v>
      </c>
      <c r="V62" s="4">
        <v>70</v>
      </c>
      <c r="W62" s="4">
        <v>148</v>
      </c>
      <c r="X62" s="4">
        <v>397</v>
      </c>
      <c r="Y62" s="4">
        <v>479</v>
      </c>
      <c r="Z62" s="4">
        <v>615</v>
      </c>
      <c r="AA62" s="44">
        <v>6.5821092003259709E-4</v>
      </c>
      <c r="AB62" s="44">
        <v>1.0287628679225029E-4</v>
      </c>
      <c r="AC62" s="44">
        <v>1.295365627068284E-4</v>
      </c>
      <c r="AD62" s="44">
        <v>1.3261811014620003E-4</v>
      </c>
      <c r="AE62" s="44">
        <v>1.0680931644262671E-4</v>
      </c>
      <c r="AF62" s="44">
        <v>1.3138665111624658E-4</v>
      </c>
      <c r="AG62" s="44">
        <v>1.338881322814747E-4</v>
      </c>
      <c r="AH62" s="44">
        <v>2.3948572151916058E-4</v>
      </c>
      <c r="AI62" s="44">
        <v>9.1264506740007154E-4</v>
      </c>
      <c r="AJ62" s="44">
        <v>4.5135691303705219E-3</v>
      </c>
      <c r="AK62" s="44">
        <v>1.5689465195590965E-4</v>
      </c>
      <c r="AL62" s="44">
        <v>1.1338161116191262E-3</v>
      </c>
    </row>
    <row r="63" spans="1:38">
      <c r="A63" s="1" t="s">
        <v>8</v>
      </c>
      <c r="B63" s="1" t="s">
        <v>89</v>
      </c>
      <c r="C63" s="3">
        <v>188741</v>
      </c>
      <c r="D63" s="3">
        <v>439802</v>
      </c>
      <c r="E63" s="3">
        <v>494762</v>
      </c>
      <c r="F63" s="3">
        <v>438606</v>
      </c>
      <c r="G63" s="3">
        <v>439967</v>
      </c>
      <c r="H63" s="3">
        <v>546336</v>
      </c>
      <c r="I63" s="3">
        <v>488883</v>
      </c>
      <c r="J63" s="3">
        <v>303526</v>
      </c>
      <c r="K63" s="3">
        <v>162788</v>
      </c>
      <c r="L63" s="3">
        <v>87325</v>
      </c>
      <c r="M63" s="3">
        <v>3037097</v>
      </c>
      <c r="N63" s="3">
        <v>553639</v>
      </c>
      <c r="O63" s="4">
        <v>102</v>
      </c>
      <c r="P63" s="4">
        <v>59</v>
      </c>
      <c r="Q63" s="4">
        <v>67</v>
      </c>
      <c r="R63" s="4">
        <v>41</v>
      </c>
      <c r="S63" s="4">
        <v>56</v>
      </c>
      <c r="T63" s="4">
        <v>46</v>
      </c>
      <c r="U63" s="4">
        <v>56</v>
      </c>
      <c r="V63" s="4">
        <v>65</v>
      </c>
      <c r="W63" s="4">
        <v>124</v>
      </c>
      <c r="X63" s="4">
        <v>307</v>
      </c>
      <c r="Y63" s="4">
        <v>427</v>
      </c>
      <c r="Z63" s="4">
        <v>496</v>
      </c>
      <c r="AA63" s="44">
        <v>5.4042311951298344E-4</v>
      </c>
      <c r="AB63" s="44">
        <v>1.3415127716563362E-4</v>
      </c>
      <c r="AC63" s="44">
        <v>1.3541864573269572E-4</v>
      </c>
      <c r="AD63" s="44">
        <v>9.3477973397536741E-5</v>
      </c>
      <c r="AE63" s="44">
        <v>1.2728227344323552E-4</v>
      </c>
      <c r="AF63" s="44">
        <v>8.4197270544134018E-5</v>
      </c>
      <c r="AG63" s="44">
        <v>1.145468343141406E-4</v>
      </c>
      <c r="AH63" s="44">
        <v>2.141496939306682E-4</v>
      </c>
      <c r="AI63" s="44">
        <v>7.6172690861734283E-4</v>
      </c>
      <c r="AJ63" s="44">
        <v>3.5156026338391067E-3</v>
      </c>
      <c r="AK63" s="44">
        <v>1.4059478508588957E-4</v>
      </c>
      <c r="AL63" s="44">
        <v>8.9589064354209146E-4</v>
      </c>
    </row>
    <row r="64" spans="1:38">
      <c r="A64" s="1" t="s">
        <v>8</v>
      </c>
      <c r="B64" s="1" t="s">
        <v>90</v>
      </c>
      <c r="C64" s="3">
        <v>186188</v>
      </c>
      <c r="D64" s="3">
        <v>432367</v>
      </c>
      <c r="E64" s="3">
        <v>495626</v>
      </c>
      <c r="F64" s="3">
        <v>439239</v>
      </c>
      <c r="G64" s="3">
        <v>433401</v>
      </c>
      <c r="H64" s="3">
        <v>535611</v>
      </c>
      <c r="I64" s="3">
        <v>496289</v>
      </c>
      <c r="J64" s="3">
        <v>318515</v>
      </c>
      <c r="K64" s="3">
        <v>167133</v>
      </c>
      <c r="L64" s="3">
        <v>90109</v>
      </c>
      <c r="M64" s="3">
        <v>3018721</v>
      </c>
      <c r="N64" s="3">
        <v>575757</v>
      </c>
      <c r="O64" s="4">
        <v>117</v>
      </c>
      <c r="P64" s="4">
        <v>51</v>
      </c>
      <c r="Q64" s="4">
        <v>63</v>
      </c>
      <c r="R64" s="4">
        <v>61</v>
      </c>
      <c r="S64" s="4">
        <v>71</v>
      </c>
      <c r="T64" s="4">
        <v>53</v>
      </c>
      <c r="U64" s="4">
        <v>64</v>
      </c>
      <c r="V64" s="4">
        <v>77</v>
      </c>
      <c r="W64" s="4">
        <v>112</v>
      </c>
      <c r="X64" s="4">
        <v>389</v>
      </c>
      <c r="Y64" s="4">
        <v>480</v>
      </c>
      <c r="Z64" s="4">
        <v>578</v>
      </c>
      <c r="AA64" s="44">
        <v>6.2839710400240613E-4</v>
      </c>
      <c r="AB64" s="44">
        <v>1.179553481186122E-4</v>
      </c>
      <c r="AC64" s="44">
        <v>1.2711197556221829E-4</v>
      </c>
      <c r="AD64" s="44">
        <v>1.3887655695418667E-4</v>
      </c>
      <c r="AE64" s="44">
        <v>1.6382057263365798E-4</v>
      </c>
      <c r="AF64" s="44">
        <v>9.8952411358243201E-5</v>
      </c>
      <c r="AG64" s="44">
        <v>1.2895711974273053E-4</v>
      </c>
      <c r="AH64" s="44">
        <v>2.4174685650597304E-4</v>
      </c>
      <c r="AI64" s="44">
        <v>6.7012499027720434E-4</v>
      </c>
      <c r="AJ64" s="44">
        <v>4.3169938629881591E-3</v>
      </c>
      <c r="AK64" s="44">
        <v>1.5900773870788324E-4</v>
      </c>
      <c r="AL64" s="44">
        <v>1.0038957407378459E-3</v>
      </c>
    </row>
    <row r="65" spans="1:38">
      <c r="A65" s="1" t="s">
        <v>9</v>
      </c>
      <c r="B65" s="1" t="s">
        <v>82</v>
      </c>
      <c r="C65" s="3">
        <v>58272</v>
      </c>
      <c r="D65" s="3">
        <v>111165</v>
      </c>
      <c r="E65" s="3">
        <v>117964</v>
      </c>
      <c r="F65" s="3">
        <v>112326</v>
      </c>
      <c r="G65" s="3">
        <v>121307</v>
      </c>
      <c r="H65" s="3">
        <v>125074</v>
      </c>
      <c r="I65" s="3">
        <v>99141</v>
      </c>
      <c r="J65" s="3">
        <v>63094</v>
      </c>
      <c r="K65" s="3">
        <v>40564</v>
      </c>
      <c r="L65" s="3">
        <v>15491</v>
      </c>
      <c r="M65" s="3">
        <v>745249</v>
      </c>
      <c r="N65" s="3">
        <v>119149</v>
      </c>
      <c r="O65" s="4">
        <v>99</v>
      </c>
      <c r="P65" s="4">
        <v>69</v>
      </c>
      <c r="Q65" s="4">
        <v>64</v>
      </c>
      <c r="R65" s="4">
        <v>72</v>
      </c>
      <c r="S65" s="4">
        <v>77</v>
      </c>
      <c r="T65" s="4">
        <v>63</v>
      </c>
      <c r="U65" s="4">
        <v>70</v>
      </c>
      <c r="V65" s="4">
        <v>56</v>
      </c>
      <c r="W65" s="4">
        <v>58</v>
      </c>
      <c r="X65" s="4">
        <v>50</v>
      </c>
      <c r="Y65" s="4">
        <v>514</v>
      </c>
      <c r="Z65" s="4">
        <v>164</v>
      </c>
      <c r="AA65" s="44">
        <v>1.6989291598023064E-3</v>
      </c>
      <c r="AB65" s="44">
        <v>6.206989610039131E-4</v>
      </c>
      <c r="AC65" s="44">
        <v>5.4253840154623448E-4</v>
      </c>
      <c r="AD65" s="44">
        <v>6.4099140003204952E-4</v>
      </c>
      <c r="AE65" s="44">
        <v>6.3475314697420597E-4</v>
      </c>
      <c r="AF65" s="44">
        <v>5.0370180852935063E-4</v>
      </c>
      <c r="AG65" s="44">
        <v>7.0606509920214647E-4</v>
      </c>
      <c r="AH65" s="44">
        <v>8.8756458617301169E-4</v>
      </c>
      <c r="AI65" s="44">
        <v>1.4298392663445419E-3</v>
      </c>
      <c r="AJ65" s="44">
        <v>3.2276805887289394E-3</v>
      </c>
      <c r="AK65" s="44">
        <v>6.8970236793340211E-4</v>
      </c>
      <c r="AL65" s="44">
        <v>1.3764278340565174E-3</v>
      </c>
    </row>
    <row r="66" spans="1:38">
      <c r="A66" s="1" t="s">
        <v>9</v>
      </c>
      <c r="B66" s="1" t="s">
        <v>83</v>
      </c>
      <c r="C66" s="3">
        <v>55855</v>
      </c>
      <c r="D66" s="3">
        <v>112543</v>
      </c>
      <c r="E66" s="3">
        <v>125221</v>
      </c>
      <c r="F66" s="3">
        <v>109915</v>
      </c>
      <c r="G66" s="3">
        <v>120411</v>
      </c>
      <c r="H66" s="3">
        <v>130203</v>
      </c>
      <c r="I66" s="3">
        <v>104766</v>
      </c>
      <c r="J66" s="3">
        <v>67708</v>
      </c>
      <c r="K66" s="3">
        <v>39449</v>
      </c>
      <c r="L66" s="3">
        <v>15623</v>
      </c>
      <c r="M66" s="3">
        <v>758914</v>
      </c>
      <c r="N66" s="3">
        <v>122780</v>
      </c>
      <c r="O66" s="4">
        <v>106</v>
      </c>
      <c r="P66" s="4">
        <v>69</v>
      </c>
      <c r="Q66" s="4">
        <v>47</v>
      </c>
      <c r="R66" s="4">
        <v>69</v>
      </c>
      <c r="S66" s="4">
        <v>65</v>
      </c>
      <c r="T66" s="4">
        <v>74</v>
      </c>
      <c r="U66" s="4">
        <v>67</v>
      </c>
      <c r="V66" s="4">
        <v>62</v>
      </c>
      <c r="W66" s="4">
        <v>53</v>
      </c>
      <c r="X66" s="4">
        <v>64</v>
      </c>
      <c r="Y66" s="4">
        <v>497</v>
      </c>
      <c r="Z66" s="4">
        <v>179</v>
      </c>
      <c r="AA66" s="44">
        <v>1.8977710142332827E-3</v>
      </c>
      <c r="AB66" s="44">
        <v>6.1309899327368202E-4</v>
      </c>
      <c r="AC66" s="44">
        <v>3.7533640523554357E-4</v>
      </c>
      <c r="AD66" s="44">
        <v>6.2775781285538831E-4</v>
      </c>
      <c r="AE66" s="44">
        <v>5.3981779073340481E-4</v>
      </c>
      <c r="AF66" s="44">
        <v>5.6834327934072179E-4</v>
      </c>
      <c r="AG66" s="44">
        <v>6.3952045510948209E-4</v>
      </c>
      <c r="AH66" s="44">
        <v>9.1569681573816974E-4</v>
      </c>
      <c r="AI66" s="44">
        <v>1.343506806256179E-3</v>
      </c>
      <c r="AJ66" s="44">
        <v>4.0965243551174552E-3</v>
      </c>
      <c r="AK66" s="44">
        <v>6.5488316199200432E-4</v>
      </c>
      <c r="AL66" s="44">
        <v>1.4578921648476951E-3</v>
      </c>
    </row>
    <row r="67" spans="1:38">
      <c r="A67" s="1" t="s">
        <v>9</v>
      </c>
      <c r="B67" s="1" t="s">
        <v>84</v>
      </c>
      <c r="C67" s="3">
        <v>55770</v>
      </c>
      <c r="D67" s="3">
        <v>112323</v>
      </c>
      <c r="E67" s="3">
        <v>126169</v>
      </c>
      <c r="F67" s="3">
        <v>110709</v>
      </c>
      <c r="G67" s="3">
        <v>117918</v>
      </c>
      <c r="H67" s="3">
        <v>131753</v>
      </c>
      <c r="I67" s="3">
        <v>108786</v>
      </c>
      <c r="J67" s="3">
        <v>70359</v>
      </c>
      <c r="K67" s="3">
        <v>40073</v>
      </c>
      <c r="L67" s="3">
        <v>16151</v>
      </c>
      <c r="M67" s="3">
        <v>763428</v>
      </c>
      <c r="N67" s="3">
        <v>126583</v>
      </c>
      <c r="O67" s="4">
        <v>106</v>
      </c>
      <c r="P67" s="4">
        <v>54</v>
      </c>
      <c r="Q67" s="4">
        <v>67</v>
      </c>
      <c r="R67" s="4">
        <v>56</v>
      </c>
      <c r="S67" s="4">
        <v>58</v>
      </c>
      <c r="T67" s="4">
        <v>52</v>
      </c>
      <c r="U67" s="4">
        <v>44</v>
      </c>
      <c r="V67" s="4">
        <v>71</v>
      </c>
      <c r="W67" s="4">
        <v>57</v>
      </c>
      <c r="X67" s="4">
        <v>59</v>
      </c>
      <c r="Y67" s="4">
        <v>437</v>
      </c>
      <c r="Z67" s="4">
        <v>187</v>
      </c>
      <c r="AA67" s="44">
        <v>1.9006634391249776E-3</v>
      </c>
      <c r="AB67" s="44">
        <v>4.8075639005368449E-4</v>
      </c>
      <c r="AC67" s="44">
        <v>5.3103377216273413E-4</v>
      </c>
      <c r="AD67" s="44">
        <v>5.0583060094481927E-4</v>
      </c>
      <c r="AE67" s="44">
        <v>4.9186722976984009E-4</v>
      </c>
      <c r="AF67" s="44">
        <v>3.9467792004736134E-4</v>
      </c>
      <c r="AG67" s="44">
        <v>4.0446380968139282E-4</v>
      </c>
      <c r="AH67" s="44">
        <v>1.0091104194204011E-3</v>
      </c>
      <c r="AI67" s="44">
        <v>1.4224041124946971E-3</v>
      </c>
      <c r="AJ67" s="44">
        <v>3.6530245805213297E-3</v>
      </c>
      <c r="AK67" s="44">
        <v>5.7241809312731521E-4</v>
      </c>
      <c r="AL67" s="44">
        <v>1.4772915794379973E-3</v>
      </c>
    </row>
    <row r="68" spans="1:38">
      <c r="A68" s="1" t="s">
        <v>9</v>
      </c>
      <c r="B68" s="1" t="s">
        <v>85</v>
      </c>
      <c r="C68" s="3">
        <v>56156</v>
      </c>
      <c r="D68" s="3">
        <v>113483</v>
      </c>
      <c r="E68" s="3">
        <v>127042</v>
      </c>
      <c r="F68" s="3">
        <v>111980</v>
      </c>
      <c r="G68" s="3">
        <v>115867</v>
      </c>
      <c r="H68" s="3">
        <v>132334</v>
      </c>
      <c r="I68" s="3">
        <v>111943</v>
      </c>
      <c r="J68" s="3">
        <v>73351</v>
      </c>
      <c r="K68" s="3">
        <v>41219</v>
      </c>
      <c r="L68" s="3">
        <v>16163</v>
      </c>
      <c r="M68" s="3">
        <v>768805</v>
      </c>
      <c r="N68" s="3">
        <v>130733</v>
      </c>
      <c r="O68" s="4">
        <v>119</v>
      </c>
      <c r="P68" s="4">
        <v>68</v>
      </c>
      <c r="Q68" s="4">
        <v>66</v>
      </c>
      <c r="R68" s="4">
        <v>57</v>
      </c>
      <c r="S68" s="4">
        <v>45</v>
      </c>
      <c r="T68" s="4">
        <v>59</v>
      </c>
      <c r="U68" s="4">
        <v>57</v>
      </c>
      <c r="V68" s="4">
        <v>57</v>
      </c>
      <c r="W68" s="4">
        <v>57</v>
      </c>
      <c r="X68" s="4">
        <v>76</v>
      </c>
      <c r="Y68" s="4">
        <v>471</v>
      </c>
      <c r="Z68" s="4">
        <v>190</v>
      </c>
      <c r="AA68" s="44">
        <v>2.1190968017665078E-3</v>
      </c>
      <c r="AB68" s="44">
        <v>5.9920869205079173E-4</v>
      </c>
      <c r="AC68" s="44">
        <v>5.1951323184458681E-4</v>
      </c>
      <c r="AD68" s="44">
        <v>5.0901946776210042E-4</v>
      </c>
      <c r="AE68" s="44">
        <v>3.8837632803127723E-4</v>
      </c>
      <c r="AF68" s="44">
        <v>4.4584158266205206E-4</v>
      </c>
      <c r="AG68" s="44">
        <v>5.0918771160322668E-4</v>
      </c>
      <c r="AH68" s="44">
        <v>7.7708552030647158E-4</v>
      </c>
      <c r="AI68" s="44">
        <v>1.3828574201217884E-3</v>
      </c>
      <c r="AJ68" s="44">
        <v>4.7020973829115884E-3</v>
      </c>
      <c r="AK68" s="44">
        <v>6.1263909573949186E-4</v>
      </c>
      <c r="AL68" s="44">
        <v>1.4533438382045849E-3</v>
      </c>
    </row>
    <row r="69" spans="1:38">
      <c r="A69" s="1" t="s">
        <v>9</v>
      </c>
      <c r="B69" s="1" t="s">
        <v>86</v>
      </c>
      <c r="C69" s="3">
        <v>56146</v>
      </c>
      <c r="D69" s="3">
        <v>113813</v>
      </c>
      <c r="E69" s="3">
        <v>127261</v>
      </c>
      <c r="F69" s="3">
        <v>114392</v>
      </c>
      <c r="G69" s="3">
        <v>113779</v>
      </c>
      <c r="H69" s="3">
        <v>132611</v>
      </c>
      <c r="I69" s="3">
        <v>115011</v>
      </c>
      <c r="J69" s="3">
        <v>77609</v>
      </c>
      <c r="K69" s="3">
        <v>41070</v>
      </c>
      <c r="L69" s="3">
        <v>16718</v>
      </c>
      <c r="M69" s="3">
        <v>773013</v>
      </c>
      <c r="N69" s="3">
        <v>135397</v>
      </c>
      <c r="O69" s="4">
        <v>124</v>
      </c>
      <c r="P69" s="4">
        <v>56</v>
      </c>
      <c r="Q69" s="4">
        <v>60</v>
      </c>
      <c r="R69" s="4">
        <v>85</v>
      </c>
      <c r="S69" s="4">
        <v>62</v>
      </c>
      <c r="T69" s="4">
        <v>70</v>
      </c>
      <c r="U69" s="4">
        <v>52</v>
      </c>
      <c r="V69" s="4">
        <v>61</v>
      </c>
      <c r="W69" s="4">
        <v>72</v>
      </c>
      <c r="X69" s="4">
        <v>77</v>
      </c>
      <c r="Y69" s="4">
        <v>509</v>
      </c>
      <c r="Z69" s="4">
        <v>210</v>
      </c>
      <c r="AA69" s="44">
        <v>2.2085277668934564E-3</v>
      </c>
      <c r="AB69" s="44">
        <v>4.9203518051540681E-4</v>
      </c>
      <c r="AC69" s="44">
        <v>4.7147201420702338E-4</v>
      </c>
      <c r="AD69" s="44">
        <v>7.4305895517169033E-4</v>
      </c>
      <c r="AE69" s="44">
        <v>5.4491602140992624E-4</v>
      </c>
      <c r="AF69" s="44">
        <v>5.2785967981539993E-4</v>
      </c>
      <c r="AG69" s="44">
        <v>4.5213066576240535E-4</v>
      </c>
      <c r="AH69" s="44">
        <v>7.8599131544021962E-4</v>
      </c>
      <c r="AI69" s="44">
        <v>1.7531044558071584E-3</v>
      </c>
      <c r="AJ69" s="44">
        <v>4.6058140925948083E-3</v>
      </c>
      <c r="AK69" s="44">
        <v>6.5846240619497995E-4</v>
      </c>
      <c r="AL69" s="44">
        <v>1.5509944828910537E-3</v>
      </c>
    </row>
    <row r="70" spans="1:38">
      <c r="A70" s="1" t="s">
        <v>9</v>
      </c>
      <c r="B70" s="1" t="s">
        <v>87</v>
      </c>
      <c r="C70" s="3">
        <v>55963</v>
      </c>
      <c r="D70" s="3">
        <v>114167</v>
      </c>
      <c r="E70" s="3">
        <v>126039</v>
      </c>
      <c r="F70" s="3">
        <v>117064</v>
      </c>
      <c r="G70" s="3">
        <v>112275</v>
      </c>
      <c r="H70" s="3">
        <v>132013</v>
      </c>
      <c r="I70" s="3">
        <v>118518</v>
      </c>
      <c r="J70" s="3">
        <v>81245</v>
      </c>
      <c r="K70" s="3">
        <v>42241</v>
      </c>
      <c r="L70" s="3">
        <v>17598</v>
      </c>
      <c r="M70" s="3">
        <v>776039</v>
      </c>
      <c r="N70" s="3">
        <v>141084</v>
      </c>
      <c r="O70" s="4">
        <v>103</v>
      </c>
      <c r="P70" s="4">
        <v>75</v>
      </c>
      <c r="Q70" s="4">
        <v>52</v>
      </c>
      <c r="R70" s="4">
        <v>48</v>
      </c>
      <c r="S70" s="4">
        <v>69</v>
      </c>
      <c r="T70" s="4">
        <v>63</v>
      </c>
      <c r="U70" s="4">
        <v>55</v>
      </c>
      <c r="V70" s="4">
        <v>80</v>
      </c>
      <c r="W70" s="4">
        <v>68</v>
      </c>
      <c r="X70" s="4">
        <v>67</v>
      </c>
      <c r="Y70" s="4">
        <v>465</v>
      </c>
      <c r="Z70" s="4">
        <v>215</v>
      </c>
      <c r="AA70" s="44">
        <v>1.8405017600914891E-3</v>
      </c>
      <c r="AB70" s="44">
        <v>6.569323885185737E-4</v>
      </c>
      <c r="AC70" s="44">
        <v>4.1257071223986226E-4</v>
      </c>
      <c r="AD70" s="44">
        <v>4.1003211918266933E-4</v>
      </c>
      <c r="AE70" s="44">
        <v>6.1456245824983297E-4</v>
      </c>
      <c r="AF70" s="44">
        <v>4.7722572776923486E-4</v>
      </c>
      <c r="AG70" s="44">
        <v>4.6406453028231999E-4</v>
      </c>
      <c r="AH70" s="44">
        <v>9.8467598006031151E-4</v>
      </c>
      <c r="AI70" s="44">
        <v>1.6098103738074383E-3</v>
      </c>
      <c r="AJ70" s="44">
        <v>3.8072508239572677E-3</v>
      </c>
      <c r="AK70" s="44">
        <v>5.9919668985708191E-4</v>
      </c>
      <c r="AL70" s="44">
        <v>1.5239148308808937E-3</v>
      </c>
    </row>
    <row r="71" spans="1:38">
      <c r="A71" s="1" t="s">
        <v>9</v>
      </c>
      <c r="B71" s="1" t="s">
        <v>88</v>
      </c>
      <c r="C71" s="3">
        <v>55606</v>
      </c>
      <c r="D71" s="3">
        <v>113675</v>
      </c>
      <c r="E71" s="3">
        <v>125758</v>
      </c>
      <c r="F71" s="3">
        <v>120034</v>
      </c>
      <c r="G71" s="3">
        <v>111329</v>
      </c>
      <c r="H71" s="3">
        <v>131079</v>
      </c>
      <c r="I71" s="3">
        <v>121254</v>
      </c>
      <c r="J71" s="3">
        <v>85954</v>
      </c>
      <c r="K71" s="3">
        <v>43807</v>
      </c>
      <c r="L71" s="3">
        <v>17789</v>
      </c>
      <c r="M71" s="3">
        <v>778735</v>
      </c>
      <c r="N71" s="3">
        <v>147550</v>
      </c>
      <c r="O71" s="4">
        <v>146</v>
      </c>
      <c r="P71" s="4">
        <v>63</v>
      </c>
      <c r="Q71" s="4">
        <v>53</v>
      </c>
      <c r="R71" s="4">
        <v>75</v>
      </c>
      <c r="S71" s="4">
        <v>61</v>
      </c>
      <c r="T71" s="4">
        <v>51</v>
      </c>
      <c r="U71" s="4">
        <v>62</v>
      </c>
      <c r="V71" s="4">
        <v>81</v>
      </c>
      <c r="W71" s="4">
        <v>64</v>
      </c>
      <c r="X71" s="4">
        <v>85</v>
      </c>
      <c r="Y71" s="4">
        <v>511</v>
      </c>
      <c r="Z71" s="4">
        <v>230</v>
      </c>
      <c r="AA71" s="44">
        <v>2.625615940725821E-3</v>
      </c>
      <c r="AB71" s="44">
        <v>5.5421156806685732E-4</v>
      </c>
      <c r="AC71" s="44">
        <v>4.2144436139251578E-4</v>
      </c>
      <c r="AD71" s="44">
        <v>6.2482296682606596E-4</v>
      </c>
      <c r="AE71" s="44">
        <v>5.4792551805908619E-4</v>
      </c>
      <c r="AF71" s="44">
        <v>3.8907834206852358E-4</v>
      </c>
      <c r="AG71" s="44">
        <v>5.1132333778679468E-4</v>
      </c>
      <c r="AH71" s="44">
        <v>9.4236452055750748E-4</v>
      </c>
      <c r="AI71" s="44">
        <v>1.460953728856119E-3</v>
      </c>
      <c r="AJ71" s="44">
        <v>4.7782337399516553E-3</v>
      </c>
      <c r="AK71" s="44">
        <v>6.5619241462114839E-4</v>
      </c>
      <c r="AL71" s="44">
        <v>1.5587936292782109E-3</v>
      </c>
    </row>
    <row r="72" spans="1:38">
      <c r="A72" s="1" t="s">
        <v>9</v>
      </c>
      <c r="B72" s="1" t="s">
        <v>89</v>
      </c>
      <c r="C72" s="3">
        <v>55711</v>
      </c>
      <c r="D72" s="3">
        <v>114488</v>
      </c>
      <c r="E72" s="3">
        <v>124332</v>
      </c>
      <c r="F72" s="3">
        <v>122263</v>
      </c>
      <c r="G72" s="3">
        <v>110396</v>
      </c>
      <c r="H72" s="3">
        <v>129753</v>
      </c>
      <c r="I72" s="3">
        <v>124606</v>
      </c>
      <c r="J72" s="3">
        <v>90857</v>
      </c>
      <c r="K72" s="3">
        <v>44843</v>
      </c>
      <c r="L72" s="3">
        <v>17961</v>
      </c>
      <c r="M72" s="3">
        <v>781549</v>
      </c>
      <c r="N72" s="3">
        <v>153661</v>
      </c>
      <c r="O72" s="4">
        <v>102</v>
      </c>
      <c r="P72" s="4">
        <v>56</v>
      </c>
      <c r="Q72" s="4">
        <v>48</v>
      </c>
      <c r="R72" s="4">
        <v>75</v>
      </c>
      <c r="S72" s="4">
        <v>68</v>
      </c>
      <c r="T72" s="4">
        <v>70</v>
      </c>
      <c r="U72" s="4">
        <v>52</v>
      </c>
      <c r="V72" s="4">
        <v>59</v>
      </c>
      <c r="W72" s="4">
        <v>77</v>
      </c>
      <c r="X72" s="4">
        <v>73</v>
      </c>
      <c r="Y72" s="4">
        <v>471</v>
      </c>
      <c r="Z72" s="4">
        <v>209</v>
      </c>
      <c r="AA72" s="44">
        <v>1.8308772055787906E-3</v>
      </c>
      <c r="AB72" s="44">
        <v>4.8913423240863672E-4</v>
      </c>
      <c r="AC72" s="44">
        <v>3.8606312132033585E-4</v>
      </c>
      <c r="AD72" s="44">
        <v>6.1343170051446469E-4</v>
      </c>
      <c r="AE72" s="44">
        <v>6.1596434653429474E-4</v>
      </c>
      <c r="AF72" s="44">
        <v>5.3948656293110759E-4</v>
      </c>
      <c r="AG72" s="44">
        <v>4.1731537807168195E-4</v>
      </c>
      <c r="AH72" s="44">
        <v>6.4937209020768903E-4</v>
      </c>
      <c r="AI72" s="44">
        <v>1.7171018888120777E-3</v>
      </c>
      <c r="AJ72" s="44">
        <v>4.0643616725126661E-3</v>
      </c>
      <c r="AK72" s="44">
        <v>6.0264935403922212E-4</v>
      </c>
      <c r="AL72" s="44">
        <v>1.3601369247889835E-3</v>
      </c>
    </row>
    <row r="73" spans="1:38">
      <c r="A73" s="1" t="s">
        <v>9</v>
      </c>
      <c r="B73" s="1" t="s">
        <v>90</v>
      </c>
      <c r="C73" s="3">
        <v>55282</v>
      </c>
      <c r="D73" s="3">
        <v>114024</v>
      </c>
      <c r="E73" s="3">
        <v>122886</v>
      </c>
      <c r="F73" s="3">
        <v>125241</v>
      </c>
      <c r="G73" s="3">
        <v>110313</v>
      </c>
      <c r="H73" s="3">
        <v>128392</v>
      </c>
      <c r="I73" s="3">
        <v>127029</v>
      </c>
      <c r="J73" s="3">
        <v>95605</v>
      </c>
      <c r="K73" s="3">
        <v>46641</v>
      </c>
      <c r="L73" s="3">
        <v>18319</v>
      </c>
      <c r="M73" s="3">
        <v>783167</v>
      </c>
      <c r="N73" s="3">
        <v>160565</v>
      </c>
      <c r="O73" s="4">
        <v>114</v>
      </c>
      <c r="P73" s="4">
        <v>78</v>
      </c>
      <c r="Q73" s="4">
        <v>57</v>
      </c>
      <c r="R73" s="4">
        <v>65</v>
      </c>
      <c r="S73" s="4">
        <v>56</v>
      </c>
      <c r="T73" s="4">
        <v>58</v>
      </c>
      <c r="U73" s="4">
        <v>49</v>
      </c>
      <c r="V73" s="4">
        <v>65</v>
      </c>
      <c r="W73" s="4">
        <v>58</v>
      </c>
      <c r="X73" s="4">
        <v>51</v>
      </c>
      <c r="Y73" s="4">
        <v>477</v>
      </c>
      <c r="Z73" s="4">
        <v>174</v>
      </c>
      <c r="AA73" s="44">
        <v>2.0621540465250894E-3</v>
      </c>
      <c r="AB73" s="44">
        <v>6.8406651231319717E-4</v>
      </c>
      <c r="AC73" s="44">
        <v>4.6384453884087691E-4</v>
      </c>
      <c r="AD73" s="44">
        <v>5.1899936921615127E-4</v>
      </c>
      <c r="AE73" s="44">
        <v>5.0764642426549909E-4</v>
      </c>
      <c r="AF73" s="44">
        <v>4.5174154152906722E-4</v>
      </c>
      <c r="AG73" s="44">
        <v>3.8573868959056591E-4</v>
      </c>
      <c r="AH73" s="44">
        <v>6.7988075937450967E-4</v>
      </c>
      <c r="AI73" s="44">
        <v>1.2435410904568941E-3</v>
      </c>
      <c r="AJ73" s="44">
        <v>2.7839947595392762E-3</v>
      </c>
      <c r="AK73" s="44">
        <v>6.0906549944009388E-4</v>
      </c>
      <c r="AL73" s="44">
        <v>1.0836732787344689E-3</v>
      </c>
    </row>
    <row r="74" spans="1:38">
      <c r="A74" s="1" t="s">
        <v>10</v>
      </c>
      <c r="B74" s="1" t="s">
        <v>82</v>
      </c>
      <c r="C74" s="3">
        <v>35894</v>
      </c>
      <c r="D74" s="3">
        <v>59432</v>
      </c>
      <c r="E74" s="3">
        <v>89442</v>
      </c>
      <c r="F74" s="3">
        <v>105918</v>
      </c>
      <c r="G74" s="3">
        <v>86500</v>
      </c>
      <c r="H74" s="3">
        <v>78261</v>
      </c>
      <c r="I74" s="3">
        <v>64139</v>
      </c>
      <c r="J74" s="3">
        <v>36483</v>
      </c>
      <c r="K74" s="3">
        <v>23538</v>
      </c>
      <c r="L74" s="3">
        <v>10003</v>
      </c>
      <c r="M74" s="3">
        <v>519586</v>
      </c>
      <c r="N74" s="3">
        <v>70024</v>
      </c>
      <c r="O74" s="4">
        <v>120</v>
      </c>
      <c r="P74" s="4">
        <v>48</v>
      </c>
      <c r="Q74" s="4">
        <v>73</v>
      </c>
      <c r="R74" s="4">
        <v>65</v>
      </c>
      <c r="S74" s="4">
        <v>49</v>
      </c>
      <c r="T74" s="4">
        <v>63</v>
      </c>
      <c r="U74" s="4">
        <v>63</v>
      </c>
      <c r="V74" s="4">
        <v>63</v>
      </c>
      <c r="W74" s="4">
        <v>45</v>
      </c>
      <c r="X74" s="4">
        <v>59</v>
      </c>
      <c r="Y74" s="4">
        <v>481</v>
      </c>
      <c r="Z74" s="4">
        <v>167</v>
      </c>
      <c r="AA74" s="44">
        <v>3.3431771326684124E-3</v>
      </c>
      <c r="AB74" s="44">
        <v>8.0764571274734146E-4</v>
      </c>
      <c r="AC74" s="44">
        <v>8.1617137362760225E-4</v>
      </c>
      <c r="AD74" s="44">
        <v>6.1368228252044036E-4</v>
      </c>
      <c r="AE74" s="44">
        <v>5.6647398843930638E-4</v>
      </c>
      <c r="AF74" s="44">
        <v>8.0499865833556946E-4</v>
      </c>
      <c r="AG74" s="44">
        <v>9.8224169382123204E-4</v>
      </c>
      <c r="AH74" s="44">
        <v>1.7268316750267247E-3</v>
      </c>
      <c r="AI74" s="44">
        <v>1.911802192199847E-3</v>
      </c>
      <c r="AJ74" s="44">
        <v>5.8982305308407481E-3</v>
      </c>
      <c r="AK74" s="44">
        <v>9.2573702909624206E-4</v>
      </c>
      <c r="AL74" s="44">
        <v>2.384896606877642E-3</v>
      </c>
    </row>
    <row r="75" spans="1:38">
      <c r="A75" s="1" t="s">
        <v>10</v>
      </c>
      <c r="B75" s="1" t="s">
        <v>83</v>
      </c>
      <c r="C75" s="3">
        <v>32142</v>
      </c>
      <c r="D75" s="3">
        <v>53180</v>
      </c>
      <c r="E75" s="3">
        <v>99932</v>
      </c>
      <c r="F75" s="3">
        <v>113958</v>
      </c>
      <c r="G75" s="3">
        <v>81816</v>
      </c>
      <c r="H75" s="3">
        <v>75387</v>
      </c>
      <c r="I75" s="3">
        <v>61946</v>
      </c>
      <c r="J75" s="3">
        <v>35648</v>
      </c>
      <c r="K75" s="3">
        <v>22207</v>
      </c>
      <c r="L75" s="3">
        <v>9350</v>
      </c>
      <c r="M75" s="3">
        <v>518361</v>
      </c>
      <c r="N75" s="3">
        <v>67205</v>
      </c>
      <c r="O75" s="4">
        <v>116</v>
      </c>
      <c r="P75" s="4">
        <v>73</v>
      </c>
      <c r="Q75" s="4">
        <v>66</v>
      </c>
      <c r="R75" s="4">
        <v>42</v>
      </c>
      <c r="S75" s="4">
        <v>63</v>
      </c>
      <c r="T75" s="4">
        <v>82</v>
      </c>
      <c r="U75" s="4">
        <v>70</v>
      </c>
      <c r="V75" s="4">
        <v>62</v>
      </c>
      <c r="W75" s="4">
        <v>56</v>
      </c>
      <c r="X75" s="4">
        <v>61</v>
      </c>
      <c r="Y75" s="4">
        <v>512</v>
      </c>
      <c r="Z75" s="4">
        <v>179</v>
      </c>
      <c r="AA75" s="44">
        <v>3.6089851284923152E-3</v>
      </c>
      <c r="AB75" s="44">
        <v>1.3726965024445281E-3</v>
      </c>
      <c r="AC75" s="44">
        <v>6.6044910539166633E-4</v>
      </c>
      <c r="AD75" s="44">
        <v>3.6855683672932133E-4</v>
      </c>
      <c r="AE75" s="44">
        <v>7.7002053388090352E-4</v>
      </c>
      <c r="AF75" s="44">
        <v>1.0877206945494582E-3</v>
      </c>
      <c r="AG75" s="44">
        <v>1.1300164659542181E-3</v>
      </c>
      <c r="AH75" s="44">
        <v>1.7392280071813284E-3</v>
      </c>
      <c r="AI75" s="44">
        <v>2.5217273832575313E-3</v>
      </c>
      <c r="AJ75" s="44">
        <v>6.5240641711229947E-3</v>
      </c>
      <c r="AK75" s="44">
        <v>9.8772862927573634E-4</v>
      </c>
      <c r="AL75" s="44">
        <v>2.6634922996800832E-3</v>
      </c>
    </row>
    <row r="76" spans="1:38">
      <c r="A76" s="1" t="s">
        <v>10</v>
      </c>
      <c r="B76" s="1" t="s">
        <v>84</v>
      </c>
      <c r="C76" s="3">
        <v>33261</v>
      </c>
      <c r="D76" s="3">
        <v>52268</v>
      </c>
      <c r="E76" s="3">
        <v>100973</v>
      </c>
      <c r="F76" s="3">
        <v>119385</v>
      </c>
      <c r="G76" s="3">
        <v>81966</v>
      </c>
      <c r="H76" s="3">
        <v>75432</v>
      </c>
      <c r="I76" s="3">
        <v>63553</v>
      </c>
      <c r="J76" s="3">
        <v>35637</v>
      </c>
      <c r="K76" s="3">
        <v>21382</v>
      </c>
      <c r="L76" s="3">
        <v>10097</v>
      </c>
      <c r="M76" s="3">
        <v>526838</v>
      </c>
      <c r="N76" s="3">
        <v>67116</v>
      </c>
      <c r="O76" s="4">
        <v>112</v>
      </c>
      <c r="P76" s="4">
        <v>70</v>
      </c>
      <c r="Q76" s="4">
        <v>41</v>
      </c>
      <c r="R76" s="4">
        <v>69</v>
      </c>
      <c r="S76" s="4">
        <v>45</v>
      </c>
      <c r="T76" s="4">
        <v>56</v>
      </c>
      <c r="U76" s="4">
        <v>51</v>
      </c>
      <c r="V76" s="4">
        <v>54</v>
      </c>
      <c r="W76" s="4">
        <v>65</v>
      </c>
      <c r="X76" s="4">
        <v>73</v>
      </c>
      <c r="Y76" s="4">
        <v>444</v>
      </c>
      <c r="Z76" s="4">
        <v>192</v>
      </c>
      <c r="AA76" s="44">
        <v>3.3673070563121975E-3</v>
      </c>
      <c r="AB76" s="44">
        <v>1.3392515497053646E-3</v>
      </c>
      <c r="AC76" s="44">
        <v>4.0604914184980145E-4</v>
      </c>
      <c r="AD76" s="44">
        <v>5.7796205553461489E-4</v>
      </c>
      <c r="AE76" s="44">
        <v>5.4900812532025474E-4</v>
      </c>
      <c r="AF76" s="44">
        <v>7.4239049740163323E-4</v>
      </c>
      <c r="AG76" s="44">
        <v>8.0247981999276199E-4</v>
      </c>
      <c r="AH76" s="44">
        <v>1.5152790638942673E-3</v>
      </c>
      <c r="AI76" s="44">
        <v>3.0399401365634646E-3</v>
      </c>
      <c r="AJ76" s="44">
        <v>7.2298702584926216E-3</v>
      </c>
      <c r="AK76" s="44">
        <v>8.4276380974796807E-4</v>
      </c>
      <c r="AL76" s="44">
        <v>2.8607187555873413E-3</v>
      </c>
    </row>
    <row r="77" spans="1:38">
      <c r="A77" s="1" t="s">
        <v>10</v>
      </c>
      <c r="B77" s="1" t="s">
        <v>85</v>
      </c>
      <c r="C77" s="3">
        <v>34528</v>
      </c>
      <c r="D77" s="3">
        <v>52095</v>
      </c>
      <c r="E77" s="3">
        <v>101161</v>
      </c>
      <c r="F77" s="3">
        <v>125393</v>
      </c>
      <c r="G77" s="3">
        <v>82383</v>
      </c>
      <c r="H77" s="3">
        <v>75114</v>
      </c>
      <c r="I77" s="3">
        <v>64817</v>
      </c>
      <c r="J77" s="3">
        <v>37557</v>
      </c>
      <c r="K77" s="3">
        <v>21807</v>
      </c>
      <c r="L77" s="3">
        <v>10298</v>
      </c>
      <c r="M77" s="3">
        <v>535491</v>
      </c>
      <c r="N77" s="3">
        <v>69662</v>
      </c>
      <c r="O77" s="4">
        <v>118</v>
      </c>
      <c r="P77" s="4">
        <v>60</v>
      </c>
      <c r="Q77" s="4">
        <v>54</v>
      </c>
      <c r="R77" s="4">
        <v>68</v>
      </c>
      <c r="S77" s="4">
        <v>43</v>
      </c>
      <c r="T77" s="4">
        <v>74</v>
      </c>
      <c r="U77" s="4">
        <v>72</v>
      </c>
      <c r="V77" s="4">
        <v>68</v>
      </c>
      <c r="W77" s="4">
        <v>77</v>
      </c>
      <c r="X77" s="4">
        <v>61</v>
      </c>
      <c r="Y77" s="4">
        <v>489</v>
      </c>
      <c r="Z77" s="4">
        <v>206</v>
      </c>
      <c r="AA77" s="44">
        <v>3.417516218721038E-3</v>
      </c>
      <c r="AB77" s="44">
        <v>1.1517420097898071E-3</v>
      </c>
      <c r="AC77" s="44">
        <v>5.3380255236701887E-4</v>
      </c>
      <c r="AD77" s="44">
        <v>5.4229502444315078E-4</v>
      </c>
      <c r="AE77" s="44">
        <v>5.2195234453710111E-4</v>
      </c>
      <c r="AF77" s="44">
        <v>9.8516920946827491E-4</v>
      </c>
      <c r="AG77" s="44">
        <v>1.1108196923646574E-3</v>
      </c>
      <c r="AH77" s="44">
        <v>1.8105812498335862E-3</v>
      </c>
      <c r="AI77" s="44">
        <v>3.5309762920163251E-3</v>
      </c>
      <c r="AJ77" s="44">
        <v>5.923480287434453E-3</v>
      </c>
      <c r="AK77" s="44">
        <v>9.1318061367978178E-4</v>
      </c>
      <c r="AL77" s="44">
        <v>2.9571358847004106E-3</v>
      </c>
    </row>
    <row r="78" spans="1:38">
      <c r="A78" s="1" t="s">
        <v>10</v>
      </c>
      <c r="B78" s="1" t="s">
        <v>86</v>
      </c>
      <c r="C78" s="3">
        <v>36543</v>
      </c>
      <c r="D78" s="3">
        <v>52027</v>
      </c>
      <c r="E78" s="3">
        <v>99719</v>
      </c>
      <c r="F78" s="3">
        <v>133164</v>
      </c>
      <c r="G78" s="3">
        <v>84234</v>
      </c>
      <c r="H78" s="3">
        <v>76183</v>
      </c>
      <c r="I78" s="3">
        <v>65654</v>
      </c>
      <c r="J78" s="3">
        <v>38401</v>
      </c>
      <c r="K78" s="3">
        <v>21678</v>
      </c>
      <c r="L78" s="3">
        <v>9910</v>
      </c>
      <c r="M78" s="3">
        <v>547524</v>
      </c>
      <c r="N78" s="3">
        <v>69989</v>
      </c>
      <c r="O78" s="4">
        <v>112</v>
      </c>
      <c r="P78" s="4">
        <v>58</v>
      </c>
      <c r="Q78" s="4">
        <v>63</v>
      </c>
      <c r="R78" s="4">
        <v>57</v>
      </c>
      <c r="S78" s="4">
        <v>51</v>
      </c>
      <c r="T78" s="4">
        <v>45</v>
      </c>
      <c r="U78" s="4">
        <v>76</v>
      </c>
      <c r="V78" s="4">
        <v>72</v>
      </c>
      <c r="W78" s="4">
        <v>63</v>
      </c>
      <c r="X78" s="4">
        <v>69</v>
      </c>
      <c r="Y78" s="4">
        <v>462</v>
      </c>
      <c r="Z78" s="4">
        <v>204</v>
      </c>
      <c r="AA78" s="44">
        <v>3.064882467230386E-3</v>
      </c>
      <c r="AB78" s="44">
        <v>1.1148057739250774E-3</v>
      </c>
      <c r="AC78" s="44">
        <v>6.3177528856085598E-4</v>
      </c>
      <c r="AD78" s="44">
        <v>4.2804361539154726E-4</v>
      </c>
      <c r="AE78" s="44">
        <v>6.0545622907614497E-4</v>
      </c>
      <c r="AF78" s="44">
        <v>5.9068296076552511E-4</v>
      </c>
      <c r="AG78" s="44">
        <v>1.1575836963475187E-3</v>
      </c>
      <c r="AH78" s="44">
        <v>1.8749511731465326E-3</v>
      </c>
      <c r="AI78" s="44">
        <v>2.9061721561029616E-3</v>
      </c>
      <c r="AJ78" s="44">
        <v>6.9626639757820385E-3</v>
      </c>
      <c r="AK78" s="44">
        <v>8.4379862800534769E-4</v>
      </c>
      <c r="AL78" s="44">
        <v>2.914743745445713E-3</v>
      </c>
    </row>
    <row r="79" spans="1:38">
      <c r="A79" s="1" t="s">
        <v>10</v>
      </c>
      <c r="B79" s="1" t="s">
        <v>87</v>
      </c>
      <c r="C79" s="3">
        <v>38658</v>
      </c>
      <c r="D79" s="3">
        <v>53234</v>
      </c>
      <c r="E79" s="3">
        <v>98863</v>
      </c>
      <c r="F79" s="3">
        <v>140056</v>
      </c>
      <c r="G79" s="3">
        <v>87455</v>
      </c>
      <c r="H79" s="3">
        <v>76048</v>
      </c>
      <c r="I79" s="3">
        <v>67810</v>
      </c>
      <c r="J79" s="3">
        <v>39925</v>
      </c>
      <c r="K79" s="3">
        <v>21547</v>
      </c>
      <c r="L79" s="3">
        <v>10140</v>
      </c>
      <c r="M79" s="3">
        <v>562124</v>
      </c>
      <c r="N79" s="3">
        <v>71612</v>
      </c>
      <c r="O79" s="4">
        <v>121</v>
      </c>
      <c r="P79" s="4">
        <v>40</v>
      </c>
      <c r="Q79" s="4">
        <v>74</v>
      </c>
      <c r="R79" s="4">
        <v>73</v>
      </c>
      <c r="S79" s="4">
        <v>68</v>
      </c>
      <c r="T79" s="4">
        <v>49</v>
      </c>
      <c r="U79" s="4">
        <v>60</v>
      </c>
      <c r="V79" s="4">
        <v>60</v>
      </c>
      <c r="W79" s="4">
        <v>45</v>
      </c>
      <c r="X79" s="4">
        <v>62</v>
      </c>
      <c r="Y79" s="4">
        <v>485</v>
      </c>
      <c r="Z79" s="4">
        <v>167</v>
      </c>
      <c r="AA79" s="44">
        <v>3.1300118992187904E-3</v>
      </c>
      <c r="AB79" s="44">
        <v>7.5139948153435778E-4</v>
      </c>
      <c r="AC79" s="44">
        <v>7.4851056512547666E-4</v>
      </c>
      <c r="AD79" s="44">
        <v>5.2122008339521334E-4</v>
      </c>
      <c r="AE79" s="44">
        <v>7.7754273626436457E-4</v>
      </c>
      <c r="AF79" s="44">
        <v>6.4432989690721648E-4</v>
      </c>
      <c r="AG79" s="44">
        <v>8.8482524701371482E-4</v>
      </c>
      <c r="AH79" s="44">
        <v>1.5028177833437697E-3</v>
      </c>
      <c r="AI79" s="44">
        <v>2.0884577899475563E-3</v>
      </c>
      <c r="AJ79" s="44">
        <v>6.1143984220907296E-3</v>
      </c>
      <c r="AK79" s="44">
        <v>8.6279895539062557E-4</v>
      </c>
      <c r="AL79" s="44">
        <v>2.3320113947383121E-3</v>
      </c>
    </row>
    <row r="80" spans="1:38">
      <c r="A80" s="1" t="s">
        <v>10</v>
      </c>
      <c r="B80" s="1" t="s">
        <v>88</v>
      </c>
      <c r="C80" s="3">
        <v>40144</v>
      </c>
      <c r="D80" s="3">
        <v>55036</v>
      </c>
      <c r="E80" s="3">
        <v>97771</v>
      </c>
      <c r="F80" s="3">
        <v>145037</v>
      </c>
      <c r="G80" s="3">
        <v>90000</v>
      </c>
      <c r="H80" s="3">
        <v>77051</v>
      </c>
      <c r="I80" s="3">
        <v>68633</v>
      </c>
      <c r="J80" s="3">
        <v>41439</v>
      </c>
      <c r="K80" s="3">
        <v>22015</v>
      </c>
      <c r="L80" s="3">
        <v>10360</v>
      </c>
      <c r="M80" s="3">
        <v>573672</v>
      </c>
      <c r="N80" s="3">
        <v>73814</v>
      </c>
      <c r="O80" s="4">
        <v>155</v>
      </c>
      <c r="P80" s="4">
        <v>59</v>
      </c>
      <c r="Q80" s="4">
        <v>46</v>
      </c>
      <c r="R80" s="4">
        <v>67</v>
      </c>
      <c r="S80" s="4">
        <v>72</v>
      </c>
      <c r="T80" s="4">
        <v>73</v>
      </c>
      <c r="U80" s="4">
        <v>63</v>
      </c>
      <c r="V80" s="4">
        <v>55</v>
      </c>
      <c r="W80" s="4">
        <v>51</v>
      </c>
      <c r="X80" s="4">
        <v>64</v>
      </c>
      <c r="Y80" s="4">
        <v>535</v>
      </c>
      <c r="Z80" s="4">
        <v>170</v>
      </c>
      <c r="AA80" s="44">
        <v>3.8611000398565166E-3</v>
      </c>
      <c r="AB80" s="44">
        <v>1.0720255832545971E-3</v>
      </c>
      <c r="AC80" s="44">
        <v>4.7048715876896012E-4</v>
      </c>
      <c r="AD80" s="44">
        <v>4.6195108834297453E-4</v>
      </c>
      <c r="AE80" s="44">
        <v>8.0000000000000004E-4</v>
      </c>
      <c r="AF80" s="44">
        <v>9.4742443316764226E-4</v>
      </c>
      <c r="AG80" s="44">
        <v>9.1792577914414351E-4</v>
      </c>
      <c r="AH80" s="44">
        <v>1.3272521055044764E-3</v>
      </c>
      <c r="AI80" s="44">
        <v>2.3166023166023165E-3</v>
      </c>
      <c r="AJ80" s="44">
        <v>6.1776061776061776E-3</v>
      </c>
      <c r="AK80" s="44">
        <v>9.325886569328815E-4</v>
      </c>
      <c r="AL80" s="44">
        <v>2.3030861354214646E-3</v>
      </c>
    </row>
    <row r="81" spans="1:38">
      <c r="A81" s="1" t="s">
        <v>10</v>
      </c>
      <c r="B81" s="1" t="s">
        <v>89</v>
      </c>
      <c r="C81" s="3">
        <v>42177</v>
      </c>
      <c r="D81" s="3">
        <v>57333</v>
      </c>
      <c r="E81" s="3">
        <v>96875</v>
      </c>
      <c r="F81" s="3">
        <v>149595</v>
      </c>
      <c r="G81" s="3">
        <v>92921</v>
      </c>
      <c r="H81" s="3">
        <v>77105</v>
      </c>
      <c r="I81" s="3">
        <v>69195</v>
      </c>
      <c r="J81" s="3">
        <v>42835</v>
      </c>
      <c r="K81" s="3">
        <v>21747</v>
      </c>
      <c r="L81" s="3">
        <v>10544</v>
      </c>
      <c r="M81" s="3">
        <v>585201</v>
      </c>
      <c r="N81" s="3">
        <v>75126</v>
      </c>
      <c r="O81" s="4">
        <v>118</v>
      </c>
      <c r="P81" s="4">
        <v>68</v>
      </c>
      <c r="Q81" s="4">
        <v>50</v>
      </c>
      <c r="R81" s="4">
        <v>49</v>
      </c>
      <c r="S81" s="4">
        <v>60</v>
      </c>
      <c r="T81" s="4">
        <v>49</v>
      </c>
      <c r="U81" s="4">
        <v>57</v>
      </c>
      <c r="V81" s="4">
        <v>56</v>
      </c>
      <c r="W81" s="4">
        <v>61</v>
      </c>
      <c r="X81" s="4">
        <v>69</v>
      </c>
      <c r="Y81" s="4">
        <v>451</v>
      </c>
      <c r="Z81" s="4">
        <v>186</v>
      </c>
      <c r="AA81" s="44">
        <v>2.7977333617848592E-3</v>
      </c>
      <c r="AB81" s="44">
        <v>1.1860534072872517E-3</v>
      </c>
      <c r="AC81" s="44">
        <v>5.1612903225806454E-4</v>
      </c>
      <c r="AD81" s="44">
        <v>3.2755105451385408E-4</v>
      </c>
      <c r="AE81" s="44">
        <v>6.4570979649379578E-4</v>
      </c>
      <c r="AF81" s="44">
        <v>6.3549704947798459E-4</v>
      </c>
      <c r="AG81" s="44">
        <v>8.2375894212009543E-4</v>
      </c>
      <c r="AH81" s="44">
        <v>1.3073421267654954E-3</v>
      </c>
      <c r="AI81" s="44">
        <v>2.8049845955764015E-3</v>
      </c>
      <c r="AJ81" s="44">
        <v>6.5440060698027311E-3</v>
      </c>
      <c r="AK81" s="44">
        <v>7.706753747857574E-4</v>
      </c>
      <c r="AL81" s="44">
        <v>2.4758405878124749E-3</v>
      </c>
    </row>
    <row r="82" spans="1:38">
      <c r="A82" s="1" t="s">
        <v>10</v>
      </c>
      <c r="B82" s="1" t="s">
        <v>90</v>
      </c>
      <c r="C82" s="3">
        <v>43607</v>
      </c>
      <c r="D82" s="3">
        <v>58900</v>
      </c>
      <c r="E82" s="3">
        <v>92041</v>
      </c>
      <c r="F82" s="3">
        <v>156390</v>
      </c>
      <c r="G82" s="3">
        <v>95604</v>
      </c>
      <c r="H82" s="3">
        <v>76580</v>
      </c>
      <c r="I82" s="3">
        <v>69500</v>
      </c>
      <c r="J82" s="3">
        <v>45582</v>
      </c>
      <c r="K82" s="3">
        <v>23058</v>
      </c>
      <c r="L82" s="3">
        <v>11129</v>
      </c>
      <c r="M82" s="3">
        <v>592622</v>
      </c>
      <c r="N82" s="3">
        <v>79769</v>
      </c>
      <c r="O82" s="4">
        <v>137</v>
      </c>
      <c r="P82" s="4">
        <v>62</v>
      </c>
      <c r="Q82" s="4">
        <v>80</v>
      </c>
      <c r="R82" s="4">
        <v>51</v>
      </c>
      <c r="S82" s="4">
        <v>64</v>
      </c>
      <c r="T82" s="4">
        <v>59</v>
      </c>
      <c r="U82" s="4">
        <v>50</v>
      </c>
      <c r="V82" s="4">
        <v>49</v>
      </c>
      <c r="W82" s="4">
        <v>69</v>
      </c>
      <c r="X82" s="4">
        <v>68</v>
      </c>
      <c r="Y82" s="4">
        <v>503</v>
      </c>
      <c r="Z82" s="4">
        <v>186</v>
      </c>
      <c r="AA82" s="44">
        <v>3.1416974338982274E-3</v>
      </c>
      <c r="AB82" s="44">
        <v>1.0526315789473684E-3</v>
      </c>
      <c r="AC82" s="44">
        <v>8.6917786638563246E-4</v>
      </c>
      <c r="AD82" s="44">
        <v>3.2610780740456553E-4</v>
      </c>
      <c r="AE82" s="44">
        <v>6.6942805740345592E-4</v>
      </c>
      <c r="AF82" s="44">
        <v>7.7043614520762597E-4</v>
      </c>
      <c r="AG82" s="44">
        <v>7.1942446043165469E-4</v>
      </c>
      <c r="AH82" s="44">
        <v>1.0749857399850818E-3</v>
      </c>
      <c r="AI82" s="44">
        <v>2.9924538121259433E-3</v>
      </c>
      <c r="AJ82" s="44">
        <v>6.1101626381525748E-3</v>
      </c>
      <c r="AK82" s="44">
        <v>8.4877037976990389E-4</v>
      </c>
      <c r="AL82" s="44">
        <v>2.3317328786872094E-3</v>
      </c>
    </row>
    <row r="83" spans="1:38">
      <c r="A83" s="1" t="s">
        <v>11</v>
      </c>
      <c r="B83" s="1" t="s">
        <v>82</v>
      </c>
      <c r="C83" s="3">
        <v>1145654</v>
      </c>
      <c r="D83" s="3">
        <v>2200530</v>
      </c>
      <c r="E83" s="3">
        <v>2347624</v>
      </c>
      <c r="F83" s="3">
        <v>2290188</v>
      </c>
      <c r="G83" s="3">
        <v>2518289</v>
      </c>
      <c r="H83" s="3">
        <v>2560326</v>
      </c>
      <c r="I83" s="3">
        <v>2092148</v>
      </c>
      <c r="J83" s="3">
        <v>1478981</v>
      </c>
      <c r="K83" s="3">
        <v>1165062</v>
      </c>
      <c r="L83" s="3">
        <v>427421</v>
      </c>
      <c r="M83" s="3">
        <v>15154759</v>
      </c>
      <c r="N83" s="3">
        <v>3071464</v>
      </c>
      <c r="O83" s="4">
        <v>122</v>
      </c>
      <c r="P83" s="4">
        <v>68</v>
      </c>
      <c r="Q83" s="4">
        <v>71</v>
      </c>
      <c r="R83" s="4">
        <v>75</v>
      </c>
      <c r="S83" s="4">
        <v>68</v>
      </c>
      <c r="T83" s="4">
        <v>169</v>
      </c>
      <c r="U83" s="4">
        <v>201</v>
      </c>
      <c r="V83" s="4">
        <v>284</v>
      </c>
      <c r="W83" s="4">
        <v>604</v>
      </c>
      <c r="X83" s="4">
        <v>973</v>
      </c>
      <c r="Y83" s="4">
        <v>774</v>
      </c>
      <c r="Z83" s="4">
        <v>1861</v>
      </c>
      <c r="AA83" s="44">
        <v>1.0648939383094721E-4</v>
      </c>
      <c r="AB83" s="44">
        <v>3.0901646421543898E-5</v>
      </c>
      <c r="AC83" s="44">
        <v>3.0243343908564575E-5</v>
      </c>
      <c r="AD83" s="44">
        <v>3.2748403187860559E-5</v>
      </c>
      <c r="AE83" s="44">
        <v>2.7002460797787704E-5</v>
      </c>
      <c r="AF83" s="44">
        <v>6.6007219393155397E-5</v>
      </c>
      <c r="AG83" s="44">
        <v>9.6073509139888764E-5</v>
      </c>
      <c r="AH83" s="44">
        <v>1.9202410308178402E-4</v>
      </c>
      <c r="AI83" s="44">
        <v>5.1842734549749283E-4</v>
      </c>
      <c r="AJ83" s="44">
        <v>2.2764440680266059E-3</v>
      </c>
      <c r="AK83" s="44">
        <v>5.1073065563101332E-5</v>
      </c>
      <c r="AL83" s="44">
        <v>6.0589998775828079E-4</v>
      </c>
    </row>
    <row r="84" spans="1:38">
      <c r="A84" s="1" t="s">
        <v>11</v>
      </c>
      <c r="B84" s="1" t="s">
        <v>83</v>
      </c>
      <c r="C84" s="3">
        <v>1080835</v>
      </c>
      <c r="D84" s="3">
        <v>2202077</v>
      </c>
      <c r="E84" s="3">
        <v>2439214</v>
      </c>
      <c r="F84" s="3">
        <v>2247334</v>
      </c>
      <c r="G84" s="3">
        <v>2505384</v>
      </c>
      <c r="H84" s="3">
        <v>2664808</v>
      </c>
      <c r="I84" s="3">
        <v>2222829</v>
      </c>
      <c r="J84" s="3">
        <v>1633384</v>
      </c>
      <c r="K84" s="3">
        <v>1086537</v>
      </c>
      <c r="L84" s="3">
        <v>412304</v>
      </c>
      <c r="M84" s="3">
        <v>15362481</v>
      </c>
      <c r="N84" s="3">
        <v>3132225</v>
      </c>
      <c r="O84" s="4">
        <v>118</v>
      </c>
      <c r="P84" s="4">
        <v>71</v>
      </c>
      <c r="Q84" s="4">
        <v>47</v>
      </c>
      <c r="R84" s="4">
        <v>65</v>
      </c>
      <c r="S84" s="4">
        <v>40</v>
      </c>
      <c r="T84" s="4">
        <v>102</v>
      </c>
      <c r="U84" s="4">
        <v>150</v>
      </c>
      <c r="V84" s="4">
        <v>294</v>
      </c>
      <c r="W84" s="4">
        <v>648</v>
      </c>
      <c r="X84" s="4">
        <v>962</v>
      </c>
      <c r="Y84" s="4">
        <v>593</v>
      </c>
      <c r="Z84" s="4">
        <v>1904</v>
      </c>
      <c r="AA84" s="44">
        <v>1.0917485092544191E-4</v>
      </c>
      <c r="AB84" s="44">
        <v>3.2242287622094958E-5</v>
      </c>
      <c r="AC84" s="44">
        <v>1.9268502066649339E-5</v>
      </c>
      <c r="AD84" s="44">
        <v>2.8923159619353421E-5</v>
      </c>
      <c r="AE84" s="44">
        <v>1.596561644841669E-5</v>
      </c>
      <c r="AF84" s="44">
        <v>3.8276678845155074E-5</v>
      </c>
      <c r="AG84" s="44">
        <v>6.748157415617665E-5</v>
      </c>
      <c r="AH84" s="44">
        <v>1.7999441649973306E-4</v>
      </c>
      <c r="AI84" s="44">
        <v>5.963901827549361E-4</v>
      </c>
      <c r="AJ84" s="44">
        <v>2.3332298498195507E-3</v>
      </c>
      <c r="AK84" s="44">
        <v>3.8600535942078629E-5</v>
      </c>
      <c r="AL84" s="44">
        <v>6.078745939388135E-4</v>
      </c>
    </row>
    <row r="85" spans="1:38">
      <c r="A85" s="1" t="s">
        <v>11</v>
      </c>
      <c r="B85" s="1" t="s">
        <v>84</v>
      </c>
      <c r="C85" s="3">
        <v>1073655</v>
      </c>
      <c r="D85" s="3">
        <v>2192820</v>
      </c>
      <c r="E85" s="3">
        <v>2445662</v>
      </c>
      <c r="F85" s="3">
        <v>2264145</v>
      </c>
      <c r="G85" s="3">
        <v>2460035</v>
      </c>
      <c r="H85" s="3">
        <v>2686334</v>
      </c>
      <c r="I85" s="3">
        <v>2276057</v>
      </c>
      <c r="J85" s="3">
        <v>1673536</v>
      </c>
      <c r="K85" s="3">
        <v>1090704</v>
      </c>
      <c r="L85" s="3">
        <v>429140</v>
      </c>
      <c r="M85" s="3">
        <v>15398708</v>
      </c>
      <c r="N85" s="3">
        <v>3193380</v>
      </c>
      <c r="O85" s="4">
        <v>127</v>
      </c>
      <c r="P85" s="4">
        <v>47</v>
      </c>
      <c r="Q85" s="4">
        <v>57</v>
      </c>
      <c r="R85" s="4">
        <v>64</v>
      </c>
      <c r="S85" s="4">
        <v>65</v>
      </c>
      <c r="T85" s="4">
        <v>107</v>
      </c>
      <c r="U85" s="4">
        <v>193</v>
      </c>
      <c r="V85" s="4">
        <v>327</v>
      </c>
      <c r="W85" s="4">
        <v>629</v>
      </c>
      <c r="X85" s="4">
        <v>1078</v>
      </c>
      <c r="Y85" s="4">
        <v>660</v>
      </c>
      <c r="Z85" s="4">
        <v>2034</v>
      </c>
      <c r="AA85" s="44">
        <v>1.1828753184216532E-4</v>
      </c>
      <c r="AB85" s="44">
        <v>2.1433587800184238E-5</v>
      </c>
      <c r="AC85" s="44">
        <v>2.3306573026035486E-5</v>
      </c>
      <c r="AD85" s="44">
        <v>2.8266740866861441E-5</v>
      </c>
      <c r="AE85" s="44">
        <v>2.6422388299353465E-5</v>
      </c>
      <c r="AF85" s="44">
        <v>3.9831234686379283E-5</v>
      </c>
      <c r="AG85" s="44">
        <v>8.4795767417072601E-5</v>
      </c>
      <c r="AH85" s="44">
        <v>1.9539466136372327E-4</v>
      </c>
      <c r="AI85" s="44">
        <v>5.7669175138259324E-4</v>
      </c>
      <c r="AJ85" s="44">
        <v>2.5120007456774012E-3</v>
      </c>
      <c r="AK85" s="44">
        <v>4.2860738706130411E-5</v>
      </c>
      <c r="AL85" s="44">
        <v>6.3694267515923564E-4</v>
      </c>
    </row>
    <row r="86" spans="1:38">
      <c r="A86" s="1" t="s">
        <v>11</v>
      </c>
      <c r="B86" s="1" t="s">
        <v>85</v>
      </c>
      <c r="C86" s="3">
        <v>1058100</v>
      </c>
      <c r="D86" s="3">
        <v>2174935</v>
      </c>
      <c r="E86" s="3">
        <v>2437328</v>
      </c>
      <c r="F86" s="3">
        <v>2276322</v>
      </c>
      <c r="G86" s="3">
        <v>2404007</v>
      </c>
      <c r="H86" s="3">
        <v>2688060</v>
      </c>
      <c r="I86" s="3">
        <v>2317515</v>
      </c>
      <c r="J86" s="3">
        <v>1724962</v>
      </c>
      <c r="K86" s="3">
        <v>1091115</v>
      </c>
      <c r="L86" s="3">
        <v>443788</v>
      </c>
      <c r="M86" s="3">
        <v>15356267</v>
      </c>
      <c r="N86" s="3">
        <v>3259865</v>
      </c>
      <c r="O86" s="4">
        <v>100</v>
      </c>
      <c r="P86" s="4">
        <v>66</v>
      </c>
      <c r="Q86" s="4">
        <v>57</v>
      </c>
      <c r="R86" s="4">
        <v>56</v>
      </c>
      <c r="S86" s="4">
        <v>74</v>
      </c>
      <c r="T86" s="4">
        <v>82</v>
      </c>
      <c r="U86" s="4">
        <v>190</v>
      </c>
      <c r="V86" s="4">
        <v>324</v>
      </c>
      <c r="W86" s="4">
        <v>606</v>
      </c>
      <c r="X86" s="4">
        <v>1055</v>
      </c>
      <c r="Y86" s="4">
        <v>625</v>
      </c>
      <c r="Z86" s="4">
        <v>1985</v>
      </c>
      <c r="AA86" s="44">
        <v>9.450902561194594E-5</v>
      </c>
      <c r="AB86" s="44">
        <v>3.0345734470225546E-5</v>
      </c>
      <c r="AC86" s="44">
        <v>2.3386265615460866E-5</v>
      </c>
      <c r="AD86" s="44">
        <v>2.460108894963015E-5</v>
      </c>
      <c r="AE86" s="44">
        <v>3.0781940318809385E-5</v>
      </c>
      <c r="AF86" s="44">
        <v>3.0505271459714442E-5</v>
      </c>
      <c r="AG86" s="44">
        <v>8.1984366875726799E-5</v>
      </c>
      <c r="AH86" s="44">
        <v>1.8783022466581871E-4</v>
      </c>
      <c r="AI86" s="44">
        <v>5.553951691618207E-4</v>
      </c>
      <c r="AJ86" s="44">
        <v>2.3772612148142808E-3</v>
      </c>
      <c r="AK86" s="44">
        <v>4.0699995643472464E-5</v>
      </c>
      <c r="AL86" s="44">
        <v>6.0892092157190558E-4</v>
      </c>
    </row>
    <row r="87" spans="1:38">
      <c r="A87" s="1" t="s">
        <v>11</v>
      </c>
      <c r="B87" s="1" t="s">
        <v>86</v>
      </c>
      <c r="C87" s="3">
        <v>1057008</v>
      </c>
      <c r="D87" s="3">
        <v>2179123</v>
      </c>
      <c r="E87" s="3">
        <v>2436430</v>
      </c>
      <c r="F87" s="3">
        <v>2308751</v>
      </c>
      <c r="G87" s="3">
        <v>2376871</v>
      </c>
      <c r="H87" s="3">
        <v>2687913</v>
      </c>
      <c r="I87" s="3">
        <v>2355534</v>
      </c>
      <c r="J87" s="3">
        <v>1769634</v>
      </c>
      <c r="K87" s="3">
        <v>1087895</v>
      </c>
      <c r="L87" s="3">
        <v>456122</v>
      </c>
      <c r="M87" s="3">
        <v>15401630</v>
      </c>
      <c r="N87" s="3">
        <v>3313651</v>
      </c>
      <c r="O87" s="4">
        <v>127</v>
      </c>
      <c r="P87" s="4">
        <v>60</v>
      </c>
      <c r="Q87" s="4">
        <v>69</v>
      </c>
      <c r="R87" s="4">
        <v>69</v>
      </c>
      <c r="S87" s="4">
        <v>78</v>
      </c>
      <c r="T87" s="4">
        <v>131</v>
      </c>
      <c r="U87" s="4">
        <v>278</v>
      </c>
      <c r="V87" s="4">
        <v>374</v>
      </c>
      <c r="W87" s="4">
        <v>609</v>
      </c>
      <c r="X87" s="4">
        <v>1153</v>
      </c>
      <c r="Y87" s="4">
        <v>812</v>
      </c>
      <c r="Z87" s="4">
        <v>2136</v>
      </c>
      <c r="AA87" s="44">
        <v>1.2015046243737039E-4</v>
      </c>
      <c r="AB87" s="44">
        <v>2.7534012536235909E-5</v>
      </c>
      <c r="AC87" s="44">
        <v>2.8320124116022212E-5</v>
      </c>
      <c r="AD87" s="44">
        <v>2.9886289166739939E-5</v>
      </c>
      <c r="AE87" s="44">
        <v>3.2816252964506701E-5</v>
      </c>
      <c r="AF87" s="44">
        <v>4.8736696463017963E-5</v>
      </c>
      <c r="AG87" s="44">
        <v>1.1801994791839133E-4</v>
      </c>
      <c r="AH87" s="44">
        <v>2.1134313649037032E-4</v>
      </c>
      <c r="AI87" s="44">
        <v>5.5979667155378046E-4</v>
      </c>
      <c r="AJ87" s="44">
        <v>2.5278324658753581E-3</v>
      </c>
      <c r="AK87" s="44">
        <v>5.2721692444241288E-5</v>
      </c>
      <c r="AL87" s="44">
        <v>6.4460620626613963E-4</v>
      </c>
    </row>
    <row r="88" spans="1:38">
      <c r="A88" s="1" t="s">
        <v>11</v>
      </c>
      <c r="B88" s="1" t="s">
        <v>87</v>
      </c>
      <c r="C88" s="3">
        <v>1065822</v>
      </c>
      <c r="D88" s="3">
        <v>2211265</v>
      </c>
      <c r="E88" s="3">
        <v>2462686</v>
      </c>
      <c r="F88" s="3">
        <v>2384231</v>
      </c>
      <c r="G88" s="3">
        <v>2392592</v>
      </c>
      <c r="H88" s="3">
        <v>2718693</v>
      </c>
      <c r="I88" s="3">
        <v>2439530</v>
      </c>
      <c r="J88" s="3">
        <v>1866730</v>
      </c>
      <c r="K88" s="3">
        <v>1121857</v>
      </c>
      <c r="L88" s="3">
        <v>476029</v>
      </c>
      <c r="M88" s="3">
        <v>15674819</v>
      </c>
      <c r="N88" s="3">
        <v>3464616</v>
      </c>
      <c r="O88" s="4">
        <v>122</v>
      </c>
      <c r="P88" s="4">
        <v>53</v>
      </c>
      <c r="Q88" s="4">
        <v>62</v>
      </c>
      <c r="R88" s="4">
        <v>65</v>
      </c>
      <c r="S88" s="4">
        <v>76</v>
      </c>
      <c r="T88" s="4">
        <v>160</v>
      </c>
      <c r="U88" s="4">
        <v>277</v>
      </c>
      <c r="V88" s="4">
        <v>388</v>
      </c>
      <c r="W88" s="4">
        <v>671</v>
      </c>
      <c r="X88" s="4">
        <v>1084</v>
      </c>
      <c r="Y88" s="4">
        <v>815</v>
      </c>
      <c r="Z88" s="4">
        <v>2143</v>
      </c>
      <c r="AA88" s="44">
        <v>1.1446564248063935E-4</v>
      </c>
      <c r="AB88" s="44">
        <v>2.3968181109003216E-5</v>
      </c>
      <c r="AC88" s="44">
        <v>2.517576337381217E-5</v>
      </c>
      <c r="AD88" s="44">
        <v>2.726245904864084E-5</v>
      </c>
      <c r="AE88" s="44">
        <v>3.1764713749774307E-5</v>
      </c>
      <c r="AF88" s="44">
        <v>5.8851808571250966E-5</v>
      </c>
      <c r="AG88" s="44">
        <v>1.1354646181846503E-4</v>
      </c>
      <c r="AH88" s="44">
        <v>2.078500908004907E-4</v>
      </c>
      <c r="AI88" s="44">
        <v>5.9811544608626588E-4</v>
      </c>
      <c r="AJ88" s="44">
        <v>2.2771721890893202E-3</v>
      </c>
      <c r="AK88" s="44">
        <v>5.1994220794511245E-5</v>
      </c>
      <c r="AL88" s="44">
        <v>6.1853896651172891E-4</v>
      </c>
    </row>
    <row r="89" spans="1:38">
      <c r="A89" s="1" t="s">
        <v>11</v>
      </c>
      <c r="B89" s="1" t="s">
        <v>88</v>
      </c>
      <c r="C89" s="3">
        <v>1059587</v>
      </c>
      <c r="D89" s="3">
        <v>2198724</v>
      </c>
      <c r="E89" s="3">
        <v>2437093</v>
      </c>
      <c r="F89" s="3">
        <v>2415830</v>
      </c>
      <c r="G89" s="3">
        <v>2377761</v>
      </c>
      <c r="H89" s="3">
        <v>2696891</v>
      </c>
      <c r="I89" s="3">
        <v>2485281</v>
      </c>
      <c r="J89" s="3">
        <v>1952560</v>
      </c>
      <c r="K89" s="3">
        <v>1152339</v>
      </c>
      <c r="L89" s="3">
        <v>492655</v>
      </c>
      <c r="M89" s="3">
        <v>15671167</v>
      </c>
      <c r="N89" s="3">
        <v>3597554</v>
      </c>
      <c r="O89" s="4">
        <v>117</v>
      </c>
      <c r="P89" s="4">
        <v>66</v>
      </c>
      <c r="Q89" s="4">
        <v>57</v>
      </c>
      <c r="R89" s="4">
        <v>42</v>
      </c>
      <c r="S89" s="4">
        <v>46</v>
      </c>
      <c r="T89" s="4">
        <v>86</v>
      </c>
      <c r="U89" s="4">
        <v>224</v>
      </c>
      <c r="V89" s="4">
        <v>441</v>
      </c>
      <c r="W89" s="4">
        <v>733</v>
      </c>
      <c r="X89" s="4">
        <v>1097</v>
      </c>
      <c r="Y89" s="4">
        <v>638</v>
      </c>
      <c r="Z89" s="4">
        <v>2271</v>
      </c>
      <c r="AA89" s="44">
        <v>1.1042038077099852E-4</v>
      </c>
      <c r="AB89" s="44">
        <v>3.0017410097856757E-5</v>
      </c>
      <c r="AC89" s="44">
        <v>2.338852066786126E-5</v>
      </c>
      <c r="AD89" s="44">
        <v>1.73853292657182E-5</v>
      </c>
      <c r="AE89" s="44">
        <v>1.934593089885821E-5</v>
      </c>
      <c r="AF89" s="44">
        <v>3.1888570950772572E-5</v>
      </c>
      <c r="AG89" s="44">
        <v>9.0130653233980382E-5</v>
      </c>
      <c r="AH89" s="44">
        <v>2.2585733601016101E-4</v>
      </c>
      <c r="AI89" s="44">
        <v>6.3609753726984858E-4</v>
      </c>
      <c r="AJ89" s="44">
        <v>2.226710375414844E-3</v>
      </c>
      <c r="AK89" s="44">
        <v>4.0711709600184849E-5</v>
      </c>
      <c r="AL89" s="44">
        <v>6.3126224095593842E-4</v>
      </c>
    </row>
    <row r="90" spans="1:38">
      <c r="A90" s="1" t="s">
        <v>11</v>
      </c>
      <c r="B90" s="1" t="s">
        <v>89</v>
      </c>
      <c r="C90" s="3">
        <v>1089712</v>
      </c>
      <c r="D90" s="3">
        <v>2254572</v>
      </c>
      <c r="E90" s="3">
        <v>2475396</v>
      </c>
      <c r="F90" s="3">
        <v>2520761</v>
      </c>
      <c r="G90" s="3">
        <v>2424175</v>
      </c>
      <c r="H90" s="3">
        <v>2737058</v>
      </c>
      <c r="I90" s="3">
        <v>2573330</v>
      </c>
      <c r="J90" s="3">
        <v>2076940</v>
      </c>
      <c r="K90" s="3">
        <v>1193945</v>
      </c>
      <c r="L90" s="3">
        <v>514062</v>
      </c>
      <c r="M90" s="3">
        <v>16075004</v>
      </c>
      <c r="N90" s="3">
        <v>3784947</v>
      </c>
      <c r="O90" s="4">
        <v>137</v>
      </c>
      <c r="P90" s="4">
        <v>49</v>
      </c>
      <c r="Q90" s="4">
        <v>47</v>
      </c>
      <c r="R90" s="4">
        <v>63</v>
      </c>
      <c r="S90" s="4">
        <v>65</v>
      </c>
      <c r="T90" s="4">
        <v>126</v>
      </c>
      <c r="U90" s="4">
        <v>274</v>
      </c>
      <c r="V90" s="4">
        <v>471</v>
      </c>
      <c r="W90" s="4">
        <v>701</v>
      </c>
      <c r="X90" s="4">
        <v>1088</v>
      </c>
      <c r="Y90" s="4">
        <v>761</v>
      </c>
      <c r="Z90" s="4">
        <v>2260</v>
      </c>
      <c r="AA90" s="44">
        <v>1.2572129149720292E-4</v>
      </c>
      <c r="AB90" s="44">
        <v>2.1733615071951572E-5</v>
      </c>
      <c r="AC90" s="44">
        <v>1.8986861092124251E-5</v>
      </c>
      <c r="AD90" s="44">
        <v>2.4992452675997446E-5</v>
      </c>
      <c r="AE90" s="44">
        <v>2.6813245743397239E-5</v>
      </c>
      <c r="AF90" s="44">
        <v>4.6034830098594917E-5</v>
      </c>
      <c r="AG90" s="44">
        <v>1.0647682186116822E-4</v>
      </c>
      <c r="AH90" s="44">
        <v>2.2677592997390392E-4</v>
      </c>
      <c r="AI90" s="44">
        <v>5.8712922287040023E-4</v>
      </c>
      <c r="AJ90" s="44">
        <v>2.1164762227124357E-3</v>
      </c>
      <c r="AK90" s="44">
        <v>4.7340579199855873E-5</v>
      </c>
      <c r="AL90" s="44">
        <v>5.9710215228905448E-4</v>
      </c>
    </row>
    <row r="91" spans="1:38">
      <c r="A91" s="1" t="s">
        <v>11</v>
      </c>
      <c r="B91" s="1" t="s">
        <v>90</v>
      </c>
      <c r="C91" s="3">
        <v>1099797</v>
      </c>
      <c r="D91" s="3">
        <v>2274458</v>
      </c>
      <c r="E91" s="3">
        <v>2477826</v>
      </c>
      <c r="F91" s="3">
        <v>2588801</v>
      </c>
      <c r="G91" s="3">
        <v>2452386</v>
      </c>
      <c r="H91" s="3">
        <v>2739262</v>
      </c>
      <c r="I91" s="3">
        <v>2635005</v>
      </c>
      <c r="J91" s="3">
        <v>2159116</v>
      </c>
      <c r="K91" s="3">
        <v>1229573</v>
      </c>
      <c r="L91" s="3">
        <v>521049</v>
      </c>
      <c r="M91" s="3">
        <v>16267535</v>
      </c>
      <c r="N91" s="3">
        <v>3909738</v>
      </c>
      <c r="O91" s="4">
        <v>111</v>
      </c>
      <c r="P91" s="4">
        <v>62</v>
      </c>
      <c r="Q91" s="4">
        <v>70</v>
      </c>
      <c r="R91" s="4">
        <v>79</v>
      </c>
      <c r="S91" s="4">
        <v>62</v>
      </c>
      <c r="T91" s="4">
        <v>100</v>
      </c>
      <c r="U91" s="4">
        <v>300</v>
      </c>
      <c r="V91" s="4">
        <v>516</v>
      </c>
      <c r="W91" s="4">
        <v>744</v>
      </c>
      <c r="X91" s="4">
        <v>1294</v>
      </c>
      <c r="Y91" s="4">
        <v>784</v>
      </c>
      <c r="Z91" s="4">
        <v>2554</v>
      </c>
      <c r="AA91" s="44">
        <v>1.0092771666043825E-4</v>
      </c>
      <c r="AB91" s="44">
        <v>2.7259241542380645E-5</v>
      </c>
      <c r="AC91" s="44">
        <v>2.8250571266908976E-5</v>
      </c>
      <c r="AD91" s="44">
        <v>3.0516057433537764E-5</v>
      </c>
      <c r="AE91" s="44">
        <v>2.528150136234671E-5</v>
      </c>
      <c r="AF91" s="44">
        <v>3.6506183052223552E-5</v>
      </c>
      <c r="AG91" s="44">
        <v>1.1385177637234085E-4</v>
      </c>
      <c r="AH91" s="44">
        <v>2.3898669640723332E-4</v>
      </c>
      <c r="AI91" s="44">
        <v>6.0508810782279707E-4</v>
      </c>
      <c r="AJ91" s="44">
        <v>2.4834516523397992E-3</v>
      </c>
      <c r="AK91" s="44">
        <v>4.8194148652515576E-5</v>
      </c>
      <c r="AL91" s="44">
        <v>6.5324070308547528E-4</v>
      </c>
    </row>
    <row r="92" spans="1:38">
      <c r="A92" s="1" t="s">
        <v>12</v>
      </c>
      <c r="B92" s="1" t="s">
        <v>82</v>
      </c>
      <c r="C92" s="3">
        <v>727810</v>
      </c>
      <c r="D92" s="3">
        <v>1367921</v>
      </c>
      <c r="E92" s="3">
        <v>1369734</v>
      </c>
      <c r="F92" s="3">
        <v>1356445</v>
      </c>
      <c r="G92" s="3">
        <v>1442435</v>
      </c>
      <c r="H92" s="3">
        <v>1326346</v>
      </c>
      <c r="I92" s="3">
        <v>958671</v>
      </c>
      <c r="J92" s="3">
        <v>529996</v>
      </c>
      <c r="K92" s="3">
        <v>304761</v>
      </c>
      <c r="L92" s="3">
        <v>111635</v>
      </c>
      <c r="M92" s="3">
        <v>8549362</v>
      </c>
      <c r="N92" s="3">
        <v>946392</v>
      </c>
      <c r="O92" s="4">
        <v>133</v>
      </c>
      <c r="P92" s="4">
        <v>57</v>
      </c>
      <c r="Q92" s="4">
        <v>67</v>
      </c>
      <c r="R92" s="4">
        <v>76</v>
      </c>
      <c r="S92" s="4">
        <v>77</v>
      </c>
      <c r="T92" s="4">
        <v>76</v>
      </c>
      <c r="U92" s="4">
        <v>135</v>
      </c>
      <c r="V92" s="4">
        <v>193</v>
      </c>
      <c r="W92" s="4">
        <v>410</v>
      </c>
      <c r="X92" s="4">
        <v>562</v>
      </c>
      <c r="Y92" s="4">
        <v>621</v>
      </c>
      <c r="Z92" s="4">
        <v>1165</v>
      </c>
      <c r="AA92" s="44">
        <v>1.8274000082439099E-4</v>
      </c>
      <c r="AB92" s="44">
        <v>4.1669072994712417E-5</v>
      </c>
      <c r="AC92" s="44">
        <v>4.891460677766632E-5</v>
      </c>
      <c r="AD92" s="44">
        <v>5.6028810604189627E-5</v>
      </c>
      <c r="AE92" s="44">
        <v>5.3381954819454604E-5</v>
      </c>
      <c r="AF92" s="44">
        <v>5.7300282128494378E-5</v>
      </c>
      <c r="AG92" s="44">
        <v>1.4081994761497949E-4</v>
      </c>
      <c r="AH92" s="44">
        <v>3.6415369172597531E-4</v>
      </c>
      <c r="AI92" s="44">
        <v>1.3453164939083414E-3</v>
      </c>
      <c r="AJ92" s="44">
        <v>5.0342634478434184E-3</v>
      </c>
      <c r="AK92" s="44">
        <v>7.2636999111746583E-5</v>
      </c>
      <c r="AL92" s="44">
        <v>1.2309909635753473E-3</v>
      </c>
    </row>
    <row r="93" spans="1:38">
      <c r="A93" s="1" t="s">
        <v>12</v>
      </c>
      <c r="B93" s="1" t="s">
        <v>83</v>
      </c>
      <c r="C93" s="3">
        <v>684587</v>
      </c>
      <c r="D93" s="3">
        <v>1346247</v>
      </c>
      <c r="E93" s="3">
        <v>1364805</v>
      </c>
      <c r="F93" s="3">
        <v>1312682</v>
      </c>
      <c r="G93" s="3">
        <v>1413024</v>
      </c>
      <c r="H93" s="3">
        <v>1335400</v>
      </c>
      <c r="I93" s="3">
        <v>992465</v>
      </c>
      <c r="J93" s="3">
        <v>556265</v>
      </c>
      <c r="K93" s="3">
        <v>297915</v>
      </c>
      <c r="L93" s="3">
        <v>108191</v>
      </c>
      <c r="M93" s="3">
        <v>8449210</v>
      </c>
      <c r="N93" s="3">
        <v>962371</v>
      </c>
      <c r="O93" s="4">
        <v>97</v>
      </c>
      <c r="P93" s="4">
        <v>62</v>
      </c>
      <c r="Q93" s="4">
        <v>65</v>
      </c>
      <c r="R93" s="4">
        <v>62</v>
      </c>
      <c r="S93" s="4">
        <v>61</v>
      </c>
      <c r="T93" s="4">
        <v>83</v>
      </c>
      <c r="U93" s="4">
        <v>120</v>
      </c>
      <c r="V93" s="4">
        <v>223</v>
      </c>
      <c r="W93" s="4">
        <v>392</v>
      </c>
      <c r="X93" s="4">
        <v>557</v>
      </c>
      <c r="Y93" s="4">
        <v>550</v>
      </c>
      <c r="Z93" s="4">
        <v>1172</v>
      </c>
      <c r="AA93" s="44">
        <v>1.4169126787391521E-4</v>
      </c>
      <c r="AB93" s="44">
        <v>4.6053955923392961E-5</v>
      </c>
      <c r="AC93" s="44">
        <v>4.7625851312092203E-5</v>
      </c>
      <c r="AD93" s="44">
        <v>4.7231545797078041E-5</v>
      </c>
      <c r="AE93" s="44">
        <v>4.3169825848676316E-5</v>
      </c>
      <c r="AF93" s="44">
        <v>6.2153661824172532E-5</v>
      </c>
      <c r="AG93" s="44">
        <v>1.2091106487382427E-4</v>
      </c>
      <c r="AH93" s="44">
        <v>4.0088806593979487E-4</v>
      </c>
      <c r="AI93" s="44">
        <v>1.3158115569877314E-3</v>
      </c>
      <c r="AJ93" s="44">
        <v>5.1483025390282001E-3</v>
      </c>
      <c r="AK93" s="44">
        <v>6.509484318652277E-5</v>
      </c>
      <c r="AL93" s="44">
        <v>1.2178255579189314E-3</v>
      </c>
    </row>
    <row r="94" spans="1:38">
      <c r="A94" s="1" t="s">
        <v>12</v>
      </c>
      <c r="B94" s="1" t="s">
        <v>84</v>
      </c>
      <c r="C94" s="3">
        <v>679335</v>
      </c>
      <c r="D94" s="3">
        <v>1351738</v>
      </c>
      <c r="E94" s="3">
        <v>1368599</v>
      </c>
      <c r="F94" s="3">
        <v>1310805</v>
      </c>
      <c r="G94" s="3">
        <v>1394509</v>
      </c>
      <c r="H94" s="3">
        <v>1346236</v>
      </c>
      <c r="I94" s="3">
        <v>1019212</v>
      </c>
      <c r="J94" s="3">
        <v>574542</v>
      </c>
      <c r="K94" s="3">
        <v>301847</v>
      </c>
      <c r="L94" s="3">
        <v>109609</v>
      </c>
      <c r="M94" s="3">
        <v>8470434</v>
      </c>
      <c r="N94" s="3">
        <v>985998</v>
      </c>
      <c r="O94" s="4">
        <v>131</v>
      </c>
      <c r="P94" s="4">
        <v>44</v>
      </c>
      <c r="Q94" s="4">
        <v>69</v>
      </c>
      <c r="R94" s="4">
        <v>59</v>
      </c>
      <c r="S94" s="4">
        <v>62</v>
      </c>
      <c r="T94" s="4">
        <v>68</v>
      </c>
      <c r="U94" s="4">
        <v>144</v>
      </c>
      <c r="V94" s="4">
        <v>253</v>
      </c>
      <c r="W94" s="4">
        <v>376</v>
      </c>
      <c r="X94" s="4">
        <v>544</v>
      </c>
      <c r="Y94" s="4">
        <v>577</v>
      </c>
      <c r="Z94" s="4">
        <v>1173</v>
      </c>
      <c r="AA94" s="44">
        <v>1.9283564073689711E-4</v>
      </c>
      <c r="AB94" s="44">
        <v>3.2550686597550711E-5</v>
      </c>
      <c r="AC94" s="44">
        <v>5.0416520836271254E-5</v>
      </c>
      <c r="AD94" s="44">
        <v>4.5010508809472044E-5</v>
      </c>
      <c r="AE94" s="44">
        <v>4.4460093122382145E-5</v>
      </c>
      <c r="AF94" s="44">
        <v>5.0511203087720135E-5</v>
      </c>
      <c r="AG94" s="44">
        <v>1.4128562065595775E-4</v>
      </c>
      <c r="AH94" s="44">
        <v>4.4035074894437657E-4</v>
      </c>
      <c r="AI94" s="44">
        <v>1.2456641941115862E-3</v>
      </c>
      <c r="AJ94" s="44">
        <v>4.9630960961234939E-3</v>
      </c>
      <c r="AK94" s="44">
        <v>6.8119295894401635E-5</v>
      </c>
      <c r="AL94" s="44">
        <v>1.1896575855123439E-3</v>
      </c>
    </row>
    <row r="95" spans="1:38">
      <c r="A95" s="1" t="s">
        <v>12</v>
      </c>
      <c r="B95" s="1" t="s">
        <v>85</v>
      </c>
      <c r="C95" s="3">
        <v>668778</v>
      </c>
      <c r="D95" s="3">
        <v>1349870</v>
      </c>
      <c r="E95" s="3">
        <v>1364565</v>
      </c>
      <c r="F95" s="3">
        <v>1308080</v>
      </c>
      <c r="G95" s="3">
        <v>1373162</v>
      </c>
      <c r="H95" s="3">
        <v>1345179</v>
      </c>
      <c r="I95" s="3">
        <v>1039457</v>
      </c>
      <c r="J95" s="3">
        <v>592989</v>
      </c>
      <c r="K95" s="3">
        <v>303017</v>
      </c>
      <c r="L95" s="3">
        <v>112052</v>
      </c>
      <c r="M95" s="3">
        <v>8449091</v>
      </c>
      <c r="N95" s="3">
        <v>1008058</v>
      </c>
      <c r="O95" s="4">
        <v>96</v>
      </c>
      <c r="P95" s="4">
        <v>62</v>
      </c>
      <c r="Q95" s="4">
        <v>78</v>
      </c>
      <c r="R95" s="4">
        <v>57</v>
      </c>
      <c r="S95" s="4">
        <v>70</v>
      </c>
      <c r="T95" s="4">
        <v>70</v>
      </c>
      <c r="U95" s="4">
        <v>138</v>
      </c>
      <c r="V95" s="4">
        <v>171</v>
      </c>
      <c r="W95" s="4">
        <v>419</v>
      </c>
      <c r="X95" s="4">
        <v>533</v>
      </c>
      <c r="Y95" s="4">
        <v>571</v>
      </c>
      <c r="Z95" s="4">
        <v>1123</v>
      </c>
      <c r="AA95" s="44">
        <v>1.4354539174434564E-4</v>
      </c>
      <c r="AB95" s="44">
        <v>4.5930348848407622E-5</v>
      </c>
      <c r="AC95" s="44">
        <v>5.7161073309076519E-5</v>
      </c>
      <c r="AD95" s="44">
        <v>4.357531649440401E-5</v>
      </c>
      <c r="AE95" s="44">
        <v>5.0977233567488758E-5</v>
      </c>
      <c r="AF95" s="44">
        <v>5.2037684204109639E-5</v>
      </c>
      <c r="AG95" s="44">
        <v>1.327616245789869E-4</v>
      </c>
      <c r="AH95" s="44">
        <v>2.8836959876152844E-4</v>
      </c>
      <c r="AI95" s="44">
        <v>1.3827607031948702E-3</v>
      </c>
      <c r="AJ95" s="44">
        <v>4.7567200942419587E-3</v>
      </c>
      <c r="AK95" s="44">
        <v>6.7581234478359867E-5</v>
      </c>
      <c r="AL95" s="44">
        <v>1.1140232010459715E-3</v>
      </c>
    </row>
    <row r="96" spans="1:38">
      <c r="A96" s="1" t="s">
        <v>12</v>
      </c>
      <c r="B96" s="1" t="s">
        <v>86</v>
      </c>
      <c r="C96" s="3">
        <v>664135</v>
      </c>
      <c r="D96" s="3">
        <v>1369554</v>
      </c>
      <c r="E96" s="3">
        <v>1384396</v>
      </c>
      <c r="F96" s="3">
        <v>1312518</v>
      </c>
      <c r="G96" s="3">
        <v>1360485</v>
      </c>
      <c r="H96" s="3">
        <v>1359642</v>
      </c>
      <c r="I96" s="3">
        <v>1076441</v>
      </c>
      <c r="J96" s="3">
        <v>632556</v>
      </c>
      <c r="K96" s="3">
        <v>314553</v>
      </c>
      <c r="L96" s="3">
        <v>116860</v>
      </c>
      <c r="M96" s="3">
        <v>8527171</v>
      </c>
      <c r="N96" s="3">
        <v>1063969</v>
      </c>
      <c r="O96" s="4">
        <v>134</v>
      </c>
      <c r="P96" s="4">
        <v>51</v>
      </c>
      <c r="Q96" s="4">
        <v>37</v>
      </c>
      <c r="R96" s="4">
        <v>55</v>
      </c>
      <c r="S96" s="4">
        <v>95</v>
      </c>
      <c r="T96" s="4">
        <v>81</v>
      </c>
      <c r="U96" s="4">
        <v>137</v>
      </c>
      <c r="V96" s="4">
        <v>226</v>
      </c>
      <c r="W96" s="4">
        <v>398</v>
      </c>
      <c r="X96" s="4">
        <v>531</v>
      </c>
      <c r="Y96" s="4">
        <v>590</v>
      </c>
      <c r="Z96" s="4">
        <v>1155</v>
      </c>
      <c r="AA96" s="44">
        <v>2.0176620717173466E-4</v>
      </c>
      <c r="AB96" s="44">
        <v>3.7238400238325763E-5</v>
      </c>
      <c r="AC96" s="44">
        <v>2.6726456880834673E-5</v>
      </c>
      <c r="AD96" s="44">
        <v>4.1904187218765763E-5</v>
      </c>
      <c r="AE96" s="44">
        <v>6.9828039265409022E-5</v>
      </c>
      <c r="AF96" s="44">
        <v>5.9574505641926329E-5</v>
      </c>
      <c r="AG96" s="44">
        <v>1.272712577837522E-4</v>
      </c>
      <c r="AH96" s="44">
        <v>3.5728062021386249E-4</v>
      </c>
      <c r="AI96" s="44">
        <v>1.2652875668011433E-3</v>
      </c>
      <c r="AJ96" s="44">
        <v>4.5438986821838096E-3</v>
      </c>
      <c r="AK96" s="44">
        <v>6.9190590877091592E-5</v>
      </c>
      <c r="AL96" s="44">
        <v>1.0855579438874628E-3</v>
      </c>
    </row>
    <row r="97" spans="1:38">
      <c r="A97" s="1" t="s">
        <v>12</v>
      </c>
      <c r="B97" s="1" t="s">
        <v>87</v>
      </c>
      <c r="C97" s="3">
        <v>646002</v>
      </c>
      <c r="D97" s="3">
        <v>1347503</v>
      </c>
      <c r="E97" s="3">
        <v>1365901</v>
      </c>
      <c r="F97" s="3">
        <v>1306834</v>
      </c>
      <c r="G97" s="3">
        <v>1332402</v>
      </c>
      <c r="H97" s="3">
        <v>1335128</v>
      </c>
      <c r="I97" s="3">
        <v>1075301</v>
      </c>
      <c r="J97" s="3">
        <v>640932</v>
      </c>
      <c r="K97" s="3">
        <v>311855</v>
      </c>
      <c r="L97" s="3">
        <v>113923</v>
      </c>
      <c r="M97" s="3">
        <v>8409071</v>
      </c>
      <c r="N97" s="3">
        <v>1066710</v>
      </c>
      <c r="O97" s="4">
        <v>132</v>
      </c>
      <c r="P97" s="4">
        <v>50</v>
      </c>
      <c r="Q97" s="4">
        <v>63</v>
      </c>
      <c r="R97" s="4">
        <v>69</v>
      </c>
      <c r="S97" s="4">
        <v>86</v>
      </c>
      <c r="T97" s="4">
        <v>96</v>
      </c>
      <c r="U97" s="4">
        <v>193</v>
      </c>
      <c r="V97" s="4">
        <v>257</v>
      </c>
      <c r="W97" s="4">
        <v>348</v>
      </c>
      <c r="X97" s="4">
        <v>528</v>
      </c>
      <c r="Y97" s="4">
        <v>689</v>
      </c>
      <c r="Z97" s="4">
        <v>1133</v>
      </c>
      <c r="AA97" s="44">
        <v>2.0433373271290181E-4</v>
      </c>
      <c r="AB97" s="44">
        <v>3.7105668781442414E-5</v>
      </c>
      <c r="AC97" s="44">
        <v>4.6123401329964614E-5</v>
      </c>
      <c r="AD97" s="44">
        <v>5.2799360898170697E-5</v>
      </c>
      <c r="AE97" s="44">
        <v>6.454508474169207E-5</v>
      </c>
      <c r="AF97" s="44">
        <v>7.1903218268210993E-5</v>
      </c>
      <c r="AG97" s="44">
        <v>1.7948462802508321E-4</v>
      </c>
      <c r="AH97" s="44">
        <v>4.0097857495022873E-4</v>
      </c>
      <c r="AI97" s="44">
        <v>1.115903224254862E-3</v>
      </c>
      <c r="AJ97" s="44">
        <v>4.6347094089867714E-3</v>
      </c>
      <c r="AK97" s="44">
        <v>8.1935329122563005E-5</v>
      </c>
      <c r="AL97" s="44">
        <v>1.0621443503857656E-3</v>
      </c>
    </row>
    <row r="98" spans="1:38">
      <c r="A98" s="1" t="s">
        <v>12</v>
      </c>
      <c r="B98" s="1" t="s">
        <v>88</v>
      </c>
      <c r="C98" s="3">
        <v>642175</v>
      </c>
      <c r="D98" s="3">
        <v>1359621</v>
      </c>
      <c r="E98" s="3">
        <v>1379045</v>
      </c>
      <c r="F98" s="3">
        <v>1322389</v>
      </c>
      <c r="G98" s="3">
        <v>1334671</v>
      </c>
      <c r="H98" s="3">
        <v>1348416</v>
      </c>
      <c r="I98" s="3">
        <v>1114704</v>
      </c>
      <c r="J98" s="3">
        <v>687393</v>
      </c>
      <c r="K98" s="3">
        <v>326151</v>
      </c>
      <c r="L98" s="3">
        <v>117758</v>
      </c>
      <c r="M98" s="3">
        <v>8501021</v>
      </c>
      <c r="N98" s="3">
        <v>1131302</v>
      </c>
      <c r="O98" s="4">
        <v>124</v>
      </c>
      <c r="P98" s="4">
        <v>62</v>
      </c>
      <c r="Q98" s="4">
        <v>59</v>
      </c>
      <c r="R98" s="4">
        <v>55</v>
      </c>
      <c r="S98" s="4">
        <v>71</v>
      </c>
      <c r="T98" s="4">
        <v>57</v>
      </c>
      <c r="U98" s="4">
        <v>169</v>
      </c>
      <c r="V98" s="4">
        <v>241</v>
      </c>
      <c r="W98" s="4">
        <v>419</v>
      </c>
      <c r="X98" s="4">
        <v>499</v>
      </c>
      <c r="Y98" s="4">
        <v>597</v>
      </c>
      <c r="Z98" s="4">
        <v>1159</v>
      </c>
      <c r="AA98" s="44">
        <v>1.9309378284735471E-4</v>
      </c>
      <c r="AB98" s="44">
        <v>4.5600943204025236E-5</v>
      </c>
      <c r="AC98" s="44">
        <v>4.2783230423952807E-5</v>
      </c>
      <c r="AD98" s="44">
        <v>4.1591392547881145E-5</v>
      </c>
      <c r="AE98" s="44">
        <v>5.3196630480470468E-5</v>
      </c>
      <c r="AF98" s="44">
        <v>4.2271821159048842E-5</v>
      </c>
      <c r="AG98" s="44">
        <v>1.5160975469721109E-4</v>
      </c>
      <c r="AH98" s="44">
        <v>3.5060002065776056E-4</v>
      </c>
      <c r="AI98" s="44">
        <v>1.2846810219806163E-3</v>
      </c>
      <c r="AJ98" s="44">
        <v>4.2375040336962242E-3</v>
      </c>
      <c r="AK98" s="44">
        <v>7.0226858632627768E-5</v>
      </c>
      <c r="AL98" s="44">
        <v>1.0244832944695582E-3</v>
      </c>
    </row>
    <row r="99" spans="1:38">
      <c r="A99" s="1" t="s">
        <v>12</v>
      </c>
      <c r="B99" s="1" t="s">
        <v>89</v>
      </c>
      <c r="C99" s="3">
        <v>632318</v>
      </c>
      <c r="D99" s="3">
        <v>1345910</v>
      </c>
      <c r="E99" s="3">
        <v>1363242</v>
      </c>
      <c r="F99" s="3">
        <v>1317241</v>
      </c>
      <c r="G99" s="3">
        <v>1310301</v>
      </c>
      <c r="H99" s="3">
        <v>1330463</v>
      </c>
      <c r="I99" s="3">
        <v>1115036</v>
      </c>
      <c r="J99" s="3">
        <v>710077</v>
      </c>
      <c r="K99" s="3">
        <v>329407</v>
      </c>
      <c r="L99" s="3">
        <v>118977</v>
      </c>
      <c r="M99" s="3">
        <v>8414511</v>
      </c>
      <c r="N99" s="3">
        <v>1158461</v>
      </c>
      <c r="O99" s="4">
        <v>100</v>
      </c>
      <c r="P99" s="4">
        <v>62</v>
      </c>
      <c r="Q99" s="4">
        <v>68</v>
      </c>
      <c r="R99" s="4">
        <v>67</v>
      </c>
      <c r="S99" s="4">
        <v>62</v>
      </c>
      <c r="T99" s="4">
        <v>70</v>
      </c>
      <c r="U99" s="4">
        <v>202</v>
      </c>
      <c r="V99" s="4">
        <v>266</v>
      </c>
      <c r="W99" s="4">
        <v>351</v>
      </c>
      <c r="X99" s="4">
        <v>451</v>
      </c>
      <c r="Y99" s="4">
        <v>631</v>
      </c>
      <c r="Z99" s="4">
        <v>1068</v>
      </c>
      <c r="AA99" s="44">
        <v>1.5814827349529826E-4</v>
      </c>
      <c r="AB99" s="44">
        <v>4.606548729112645E-5</v>
      </c>
      <c r="AC99" s="44">
        <v>4.9881092278553626E-5</v>
      </c>
      <c r="AD99" s="44">
        <v>5.0863888992219341E-5</v>
      </c>
      <c r="AE99" s="44">
        <v>4.7317372115262067E-5</v>
      </c>
      <c r="AF99" s="44">
        <v>5.261326320235888E-5</v>
      </c>
      <c r="AG99" s="44">
        <v>1.8116007016813807E-4</v>
      </c>
      <c r="AH99" s="44">
        <v>3.7460726090269084E-4</v>
      </c>
      <c r="AI99" s="44">
        <v>1.0655511267216543E-3</v>
      </c>
      <c r="AJ99" s="44">
        <v>3.7906486127570875E-3</v>
      </c>
      <c r="AK99" s="44">
        <v>7.4989503252179482E-5</v>
      </c>
      <c r="AL99" s="44">
        <v>9.2191277910952548E-4</v>
      </c>
    </row>
    <row r="100" spans="1:38">
      <c r="A100" s="1" t="s">
        <v>12</v>
      </c>
      <c r="B100" s="1" t="s">
        <v>90</v>
      </c>
      <c r="C100" s="3">
        <v>617683</v>
      </c>
      <c r="D100" s="3">
        <v>1327702</v>
      </c>
      <c r="E100" s="3">
        <v>1350441</v>
      </c>
      <c r="F100" s="3">
        <v>1321565</v>
      </c>
      <c r="G100" s="3">
        <v>1298299</v>
      </c>
      <c r="H100" s="3">
        <v>1325803</v>
      </c>
      <c r="I100" s="3">
        <v>1135496</v>
      </c>
      <c r="J100" s="3">
        <v>744856</v>
      </c>
      <c r="K100" s="3">
        <v>341221</v>
      </c>
      <c r="L100" s="3">
        <v>119554</v>
      </c>
      <c r="M100" s="3">
        <v>8376989</v>
      </c>
      <c r="N100" s="3">
        <v>1205631</v>
      </c>
      <c r="O100" s="4">
        <v>92</v>
      </c>
      <c r="P100" s="4">
        <v>47</v>
      </c>
      <c r="Q100" s="4">
        <v>56</v>
      </c>
      <c r="R100" s="4">
        <v>58</v>
      </c>
      <c r="S100" s="4">
        <v>55</v>
      </c>
      <c r="T100" s="4">
        <v>83</v>
      </c>
      <c r="U100" s="4">
        <v>155</v>
      </c>
      <c r="V100" s="4">
        <v>274</v>
      </c>
      <c r="W100" s="4">
        <v>391</v>
      </c>
      <c r="X100" s="4">
        <v>452</v>
      </c>
      <c r="Y100" s="4">
        <v>546</v>
      </c>
      <c r="Z100" s="4">
        <v>1117</v>
      </c>
      <c r="AA100" s="44">
        <v>1.4894371384674662E-4</v>
      </c>
      <c r="AB100" s="44">
        <v>3.5399509829766015E-5</v>
      </c>
      <c r="AC100" s="44">
        <v>4.1467935289286978E-5</v>
      </c>
      <c r="AD100" s="44">
        <v>4.388736081842361E-5</v>
      </c>
      <c r="AE100" s="44">
        <v>4.2363122824557363E-5</v>
      </c>
      <c r="AF100" s="44">
        <v>6.2603569308562434E-5</v>
      </c>
      <c r="AG100" s="44">
        <v>1.3650422370488314E-4</v>
      </c>
      <c r="AH100" s="44">
        <v>3.678563373323166E-4</v>
      </c>
      <c r="AI100" s="44">
        <v>1.1458849250192691E-3</v>
      </c>
      <c r="AJ100" s="44">
        <v>3.780718336483932E-3</v>
      </c>
      <c r="AK100" s="44">
        <v>6.5178550431425894E-5</v>
      </c>
      <c r="AL100" s="44">
        <v>9.2648579872282649E-4</v>
      </c>
    </row>
    <row r="101" spans="1:38">
      <c r="A101" s="1" t="s">
        <v>13</v>
      </c>
      <c r="B101" s="1" t="s">
        <v>82</v>
      </c>
      <c r="C101" s="3">
        <v>86681</v>
      </c>
      <c r="D101" s="3">
        <v>154047</v>
      </c>
      <c r="E101" s="3">
        <v>174733</v>
      </c>
      <c r="F101" s="3">
        <v>183514</v>
      </c>
      <c r="G101" s="3">
        <v>175701</v>
      </c>
      <c r="H101" s="3">
        <v>180058</v>
      </c>
      <c r="I101" s="3">
        <v>147015</v>
      </c>
      <c r="J101" s="3">
        <v>86904</v>
      </c>
      <c r="K101" s="3">
        <v>67847</v>
      </c>
      <c r="L101" s="3">
        <v>25894</v>
      </c>
      <c r="M101" s="3">
        <v>1101749</v>
      </c>
      <c r="N101" s="3">
        <v>180645</v>
      </c>
      <c r="O101" s="4">
        <v>115</v>
      </c>
      <c r="P101" s="4">
        <v>60</v>
      </c>
      <c r="Q101" s="4">
        <v>58</v>
      </c>
      <c r="R101" s="4">
        <v>67</v>
      </c>
      <c r="S101" s="4">
        <v>70</v>
      </c>
      <c r="T101" s="4">
        <v>82</v>
      </c>
      <c r="U101" s="4">
        <v>55</v>
      </c>
      <c r="V101" s="4">
        <v>50</v>
      </c>
      <c r="W101" s="4">
        <v>71</v>
      </c>
      <c r="X101" s="4">
        <v>129</v>
      </c>
      <c r="Y101" s="4">
        <v>507</v>
      </c>
      <c r="Z101" s="4">
        <v>250</v>
      </c>
      <c r="AA101" s="44">
        <v>1.3267036605484478E-3</v>
      </c>
      <c r="AB101" s="44">
        <v>3.8949151882217766E-4</v>
      </c>
      <c r="AC101" s="44">
        <v>3.319350094143636E-4</v>
      </c>
      <c r="AD101" s="44">
        <v>3.6509476116263612E-4</v>
      </c>
      <c r="AE101" s="44">
        <v>3.9840410697719424E-4</v>
      </c>
      <c r="AF101" s="44">
        <v>4.5540881271590263E-4</v>
      </c>
      <c r="AG101" s="44">
        <v>3.7411148522259631E-4</v>
      </c>
      <c r="AH101" s="44">
        <v>5.7534750989597714E-4</v>
      </c>
      <c r="AI101" s="44">
        <v>1.0464722095302667E-3</v>
      </c>
      <c r="AJ101" s="44">
        <v>4.9818490770062564E-3</v>
      </c>
      <c r="AK101" s="44">
        <v>4.6017740882905273E-4</v>
      </c>
      <c r="AL101" s="44">
        <v>1.3839298070801849E-3</v>
      </c>
    </row>
    <row r="102" spans="1:38">
      <c r="A102" s="1" t="s">
        <v>13</v>
      </c>
      <c r="B102" s="1" t="s">
        <v>83</v>
      </c>
      <c r="C102" s="3">
        <v>86252</v>
      </c>
      <c r="D102" s="3">
        <v>162175</v>
      </c>
      <c r="E102" s="3">
        <v>180941</v>
      </c>
      <c r="F102" s="3">
        <v>179787</v>
      </c>
      <c r="G102" s="3">
        <v>179139</v>
      </c>
      <c r="H102" s="3">
        <v>194287</v>
      </c>
      <c r="I102" s="3">
        <v>165166</v>
      </c>
      <c r="J102" s="3">
        <v>93985</v>
      </c>
      <c r="K102" s="3">
        <v>64884</v>
      </c>
      <c r="L102" s="3">
        <v>27041</v>
      </c>
      <c r="M102" s="3">
        <v>1147747</v>
      </c>
      <c r="N102" s="3">
        <v>185910</v>
      </c>
      <c r="O102" s="4">
        <v>119</v>
      </c>
      <c r="P102" s="4">
        <v>69</v>
      </c>
      <c r="Q102" s="4">
        <v>54</v>
      </c>
      <c r="R102" s="4">
        <v>77</v>
      </c>
      <c r="S102" s="4">
        <v>63</v>
      </c>
      <c r="T102" s="4">
        <v>72</v>
      </c>
      <c r="U102" s="4">
        <v>68</v>
      </c>
      <c r="V102" s="4">
        <v>53</v>
      </c>
      <c r="W102" s="4">
        <v>74</v>
      </c>
      <c r="X102" s="4">
        <v>143</v>
      </c>
      <c r="Y102" s="4">
        <v>522</v>
      </c>
      <c r="Z102" s="4">
        <v>270</v>
      </c>
      <c r="AA102" s="44">
        <v>1.3796781523906692E-3</v>
      </c>
      <c r="AB102" s="44">
        <v>4.254663172498844E-4</v>
      </c>
      <c r="AC102" s="44">
        <v>2.9843982292570507E-4</v>
      </c>
      <c r="AD102" s="44">
        <v>4.2828458119886309E-4</v>
      </c>
      <c r="AE102" s="44">
        <v>3.5168221325339538E-4</v>
      </c>
      <c r="AF102" s="44">
        <v>3.7058578288820147E-4</v>
      </c>
      <c r="AG102" s="44">
        <v>4.1170700991729532E-4</v>
      </c>
      <c r="AH102" s="44">
        <v>5.6391977443209025E-4</v>
      </c>
      <c r="AI102" s="44">
        <v>1.1404968867517417E-3</v>
      </c>
      <c r="AJ102" s="44">
        <v>5.2882659664953216E-3</v>
      </c>
      <c r="AK102" s="44">
        <v>4.5480406396183133E-4</v>
      </c>
      <c r="AL102" s="44">
        <v>1.4523156365983541E-3</v>
      </c>
    </row>
    <row r="103" spans="1:38">
      <c r="A103" s="1" t="s">
        <v>13</v>
      </c>
      <c r="B103" s="1" t="s">
        <v>84</v>
      </c>
      <c r="C103" s="3">
        <v>87274</v>
      </c>
      <c r="D103" s="3">
        <v>163362</v>
      </c>
      <c r="E103" s="3">
        <v>181829</v>
      </c>
      <c r="F103" s="3">
        <v>183271</v>
      </c>
      <c r="G103" s="3">
        <v>177678</v>
      </c>
      <c r="H103" s="3">
        <v>192702</v>
      </c>
      <c r="I103" s="3">
        <v>170626</v>
      </c>
      <c r="J103" s="3">
        <v>97991</v>
      </c>
      <c r="K103" s="3">
        <v>65052</v>
      </c>
      <c r="L103" s="3">
        <v>28777</v>
      </c>
      <c r="M103" s="3">
        <v>1156742</v>
      </c>
      <c r="N103" s="3">
        <v>191820</v>
      </c>
      <c r="O103" s="4">
        <v>124</v>
      </c>
      <c r="P103" s="4">
        <v>60</v>
      </c>
      <c r="Q103" s="4">
        <v>62</v>
      </c>
      <c r="R103" s="4">
        <v>54</v>
      </c>
      <c r="S103" s="4">
        <v>56</v>
      </c>
      <c r="T103" s="4">
        <v>65</v>
      </c>
      <c r="U103" s="4">
        <v>68</v>
      </c>
      <c r="V103" s="4">
        <v>58</v>
      </c>
      <c r="W103" s="4">
        <v>54</v>
      </c>
      <c r="X103" s="4">
        <v>191</v>
      </c>
      <c r="Y103" s="4">
        <v>489</v>
      </c>
      <c r="Z103" s="4">
        <v>303</v>
      </c>
      <c r="AA103" s="44">
        <v>1.4208126131493915E-3</v>
      </c>
      <c r="AB103" s="44">
        <v>3.6728247695302457E-4</v>
      </c>
      <c r="AC103" s="44">
        <v>3.4097971170715343E-4</v>
      </c>
      <c r="AD103" s="44">
        <v>2.9464563406103529E-4</v>
      </c>
      <c r="AE103" s="44">
        <v>3.1517689303121378E-4</v>
      </c>
      <c r="AF103" s="44">
        <v>3.373083828917188E-4</v>
      </c>
      <c r="AG103" s="44">
        <v>3.9853246281340473E-4</v>
      </c>
      <c r="AH103" s="44">
        <v>5.9189109203906483E-4</v>
      </c>
      <c r="AI103" s="44">
        <v>8.3010514665190929E-4</v>
      </c>
      <c r="AJ103" s="44">
        <v>6.6372450220662333E-3</v>
      </c>
      <c r="AK103" s="44">
        <v>4.2273903774566845E-4</v>
      </c>
      <c r="AL103" s="44">
        <v>1.5796058805129809E-3</v>
      </c>
    </row>
    <row r="104" spans="1:38">
      <c r="A104" s="1" t="s">
        <v>13</v>
      </c>
      <c r="B104" s="1" t="s">
        <v>85</v>
      </c>
      <c r="C104" s="3">
        <v>88388</v>
      </c>
      <c r="D104" s="3">
        <v>163161</v>
      </c>
      <c r="E104" s="3">
        <v>182442</v>
      </c>
      <c r="F104" s="3">
        <v>188611</v>
      </c>
      <c r="G104" s="3">
        <v>176125</v>
      </c>
      <c r="H104" s="3">
        <v>191608</v>
      </c>
      <c r="I104" s="3">
        <v>174620</v>
      </c>
      <c r="J104" s="3">
        <v>102126</v>
      </c>
      <c r="K104" s="3">
        <v>63201</v>
      </c>
      <c r="L104" s="3">
        <v>31782</v>
      </c>
      <c r="M104" s="3">
        <v>1164955</v>
      </c>
      <c r="N104" s="3">
        <v>197109</v>
      </c>
      <c r="O104" s="4">
        <v>120</v>
      </c>
      <c r="P104" s="4">
        <v>44</v>
      </c>
      <c r="Q104" s="4">
        <v>56</v>
      </c>
      <c r="R104" s="4">
        <v>63</v>
      </c>
      <c r="S104" s="4">
        <v>59</v>
      </c>
      <c r="T104" s="4">
        <v>58</v>
      </c>
      <c r="U104" s="4">
        <v>58</v>
      </c>
      <c r="V104" s="4">
        <v>74</v>
      </c>
      <c r="W104" s="4">
        <v>78</v>
      </c>
      <c r="X104" s="4">
        <v>239</v>
      </c>
      <c r="Y104" s="4">
        <v>458</v>
      </c>
      <c r="Z104" s="4">
        <v>391</v>
      </c>
      <c r="AA104" s="44">
        <v>1.3576503597773452E-3</v>
      </c>
      <c r="AB104" s="44">
        <v>2.6967228688228192E-4</v>
      </c>
      <c r="AC104" s="44">
        <v>3.0694686530513809E-4</v>
      </c>
      <c r="AD104" s="44">
        <v>3.3402081532890447E-4</v>
      </c>
      <c r="AE104" s="44">
        <v>3.3498935415188078E-4</v>
      </c>
      <c r="AF104" s="44">
        <v>3.0270134858669787E-4</v>
      </c>
      <c r="AG104" s="44">
        <v>3.3214981101821098E-4</v>
      </c>
      <c r="AH104" s="44">
        <v>7.2459510800383837E-4</v>
      </c>
      <c r="AI104" s="44">
        <v>1.2341576873783643E-3</v>
      </c>
      <c r="AJ104" s="44">
        <v>7.5199798628154298E-3</v>
      </c>
      <c r="AK104" s="44">
        <v>3.9314823319355681E-4</v>
      </c>
      <c r="AL104" s="44">
        <v>1.9836740077824959E-3</v>
      </c>
    </row>
    <row r="105" spans="1:38">
      <c r="A105" s="1" t="s">
        <v>13</v>
      </c>
      <c r="B105" s="1" t="s">
        <v>86</v>
      </c>
      <c r="C105" s="3">
        <v>88925</v>
      </c>
      <c r="D105" s="3">
        <v>165871</v>
      </c>
      <c r="E105" s="3">
        <v>182629</v>
      </c>
      <c r="F105" s="3">
        <v>192634</v>
      </c>
      <c r="G105" s="3">
        <v>174197</v>
      </c>
      <c r="H105" s="3">
        <v>188485</v>
      </c>
      <c r="I105" s="3">
        <v>177111</v>
      </c>
      <c r="J105" s="3">
        <v>106876</v>
      </c>
      <c r="K105" s="3">
        <v>62754</v>
      </c>
      <c r="L105" s="3">
        <v>32578</v>
      </c>
      <c r="M105" s="3">
        <v>1169852</v>
      </c>
      <c r="N105" s="3">
        <v>202208</v>
      </c>
      <c r="O105" s="4">
        <v>139</v>
      </c>
      <c r="P105" s="4">
        <v>56</v>
      </c>
      <c r="Q105" s="4">
        <v>64</v>
      </c>
      <c r="R105" s="4">
        <v>61</v>
      </c>
      <c r="S105" s="4">
        <v>64</v>
      </c>
      <c r="T105" s="4">
        <v>65</v>
      </c>
      <c r="U105" s="4">
        <v>56</v>
      </c>
      <c r="V105" s="4">
        <v>57</v>
      </c>
      <c r="W105" s="4">
        <v>96</v>
      </c>
      <c r="X105" s="4">
        <v>252</v>
      </c>
      <c r="Y105" s="4">
        <v>505</v>
      </c>
      <c r="Z105" s="4">
        <v>405</v>
      </c>
      <c r="AA105" s="44">
        <v>1.5631149845375316E-3</v>
      </c>
      <c r="AB105" s="44">
        <v>3.3761175853524729E-4</v>
      </c>
      <c r="AC105" s="44">
        <v>3.5043722519424627E-4</v>
      </c>
      <c r="AD105" s="44">
        <v>3.1666268675311732E-4</v>
      </c>
      <c r="AE105" s="44">
        <v>3.674001274419192E-4</v>
      </c>
      <c r="AF105" s="44">
        <v>3.4485502825158502E-4</v>
      </c>
      <c r="AG105" s="44">
        <v>3.1618589472138939E-4</v>
      </c>
      <c r="AH105" s="44">
        <v>5.3332834312661405E-4</v>
      </c>
      <c r="AI105" s="44">
        <v>1.5297829620422602E-3</v>
      </c>
      <c r="AJ105" s="44">
        <v>7.7352814782982379E-3</v>
      </c>
      <c r="AK105" s="44">
        <v>4.3167853711409648E-4</v>
      </c>
      <c r="AL105" s="44">
        <v>2.0028881152081026E-3</v>
      </c>
    </row>
    <row r="106" spans="1:38">
      <c r="A106" s="1" t="s">
        <v>13</v>
      </c>
      <c r="B106" s="1" t="s">
        <v>87</v>
      </c>
      <c r="C106" s="3">
        <v>89518</v>
      </c>
      <c r="D106" s="3">
        <v>168001</v>
      </c>
      <c r="E106" s="3">
        <v>186079</v>
      </c>
      <c r="F106" s="3">
        <v>199122</v>
      </c>
      <c r="G106" s="3">
        <v>174281</v>
      </c>
      <c r="H106" s="3">
        <v>184343</v>
      </c>
      <c r="I106" s="3">
        <v>177204</v>
      </c>
      <c r="J106" s="3">
        <v>112912</v>
      </c>
      <c r="K106" s="3">
        <v>64472</v>
      </c>
      <c r="L106" s="3">
        <v>35490</v>
      </c>
      <c r="M106" s="3">
        <v>1178548</v>
      </c>
      <c r="N106" s="3">
        <v>212874</v>
      </c>
      <c r="O106" s="4">
        <v>105</v>
      </c>
      <c r="P106" s="4">
        <v>78</v>
      </c>
      <c r="Q106" s="4">
        <v>63</v>
      </c>
      <c r="R106" s="4">
        <v>53</v>
      </c>
      <c r="S106" s="4">
        <v>71</v>
      </c>
      <c r="T106" s="4">
        <v>65</v>
      </c>
      <c r="U106" s="4">
        <v>52</v>
      </c>
      <c r="V106" s="4">
        <v>49</v>
      </c>
      <c r="W106" s="4">
        <v>92</v>
      </c>
      <c r="X106" s="4">
        <v>224</v>
      </c>
      <c r="Y106" s="4">
        <v>487</v>
      </c>
      <c r="Z106" s="4">
        <v>365</v>
      </c>
      <c r="AA106" s="44">
        <v>1.1729484572935052E-3</v>
      </c>
      <c r="AB106" s="44">
        <v>4.6428295069672203E-4</v>
      </c>
      <c r="AC106" s="44">
        <v>3.3856587793356583E-4</v>
      </c>
      <c r="AD106" s="44">
        <v>2.6616847962555618E-4</v>
      </c>
      <c r="AE106" s="44">
        <v>4.0738806869366139E-4</v>
      </c>
      <c r="AF106" s="44">
        <v>3.5260357051800176E-4</v>
      </c>
      <c r="AG106" s="44">
        <v>2.9344710051691837E-4</v>
      </c>
      <c r="AH106" s="44">
        <v>4.3396627462094375E-4</v>
      </c>
      <c r="AI106" s="44">
        <v>1.4269760516193075E-3</v>
      </c>
      <c r="AJ106" s="44">
        <v>6.3116370808678499E-3</v>
      </c>
      <c r="AK106" s="44">
        <v>4.1322033553151843E-4</v>
      </c>
      <c r="AL106" s="44">
        <v>1.7146293112357545E-3</v>
      </c>
    </row>
    <row r="107" spans="1:38">
      <c r="A107" s="1" t="s">
        <v>13</v>
      </c>
      <c r="B107" s="1" t="s">
        <v>88</v>
      </c>
      <c r="C107" s="3">
        <v>91492</v>
      </c>
      <c r="D107" s="3">
        <v>168366</v>
      </c>
      <c r="E107" s="3">
        <v>184445</v>
      </c>
      <c r="F107" s="3">
        <v>204911</v>
      </c>
      <c r="G107" s="3">
        <v>175431</v>
      </c>
      <c r="H107" s="3">
        <v>181559</v>
      </c>
      <c r="I107" s="3">
        <v>179123</v>
      </c>
      <c r="J107" s="3">
        <v>119783</v>
      </c>
      <c r="K107" s="3">
        <v>63348</v>
      </c>
      <c r="L107" s="3">
        <v>36781</v>
      </c>
      <c r="M107" s="3">
        <v>1185327</v>
      </c>
      <c r="N107" s="3">
        <v>219912</v>
      </c>
      <c r="O107" s="4">
        <v>109</v>
      </c>
      <c r="P107" s="4">
        <v>57</v>
      </c>
      <c r="Q107" s="4">
        <v>69</v>
      </c>
      <c r="R107" s="4">
        <v>56</v>
      </c>
      <c r="S107" s="4">
        <v>65</v>
      </c>
      <c r="T107" s="4">
        <v>67</v>
      </c>
      <c r="U107" s="4">
        <v>56</v>
      </c>
      <c r="V107" s="4">
        <v>56</v>
      </c>
      <c r="W107" s="4">
        <v>104</v>
      </c>
      <c r="X107" s="4">
        <v>326</v>
      </c>
      <c r="Y107" s="4">
        <v>479</v>
      </c>
      <c r="Z107" s="4">
        <v>486</v>
      </c>
      <c r="AA107" s="44">
        <v>1.1913609933108906E-3</v>
      </c>
      <c r="AB107" s="44">
        <v>3.3854816293075801E-4</v>
      </c>
      <c r="AC107" s="44">
        <v>3.7409525874922063E-4</v>
      </c>
      <c r="AD107" s="44">
        <v>2.7328937929149726E-4</v>
      </c>
      <c r="AE107" s="44">
        <v>3.7051604334467685E-4</v>
      </c>
      <c r="AF107" s="44">
        <v>3.690260466294703E-4</v>
      </c>
      <c r="AG107" s="44">
        <v>3.126343350658486E-4</v>
      </c>
      <c r="AH107" s="44">
        <v>4.6751208435253749E-4</v>
      </c>
      <c r="AI107" s="44">
        <v>1.6417250741933447E-3</v>
      </c>
      <c r="AJ107" s="44">
        <v>8.8632717979391529E-3</v>
      </c>
      <c r="AK107" s="44">
        <v>4.0410789596457349E-4</v>
      </c>
      <c r="AL107" s="44">
        <v>2.2099748990505293E-3</v>
      </c>
    </row>
    <row r="108" spans="1:38">
      <c r="A108" s="1" t="s">
        <v>13</v>
      </c>
      <c r="B108" s="1" t="s">
        <v>89</v>
      </c>
      <c r="C108" s="3">
        <v>92159</v>
      </c>
      <c r="D108" s="3">
        <v>167989</v>
      </c>
      <c r="E108" s="3">
        <v>180209</v>
      </c>
      <c r="F108" s="3">
        <v>203188</v>
      </c>
      <c r="G108" s="3">
        <v>176254</v>
      </c>
      <c r="H108" s="3">
        <v>181785</v>
      </c>
      <c r="I108" s="3">
        <v>184037</v>
      </c>
      <c r="J108" s="3">
        <v>126288</v>
      </c>
      <c r="K108" s="3">
        <v>63877</v>
      </c>
      <c r="L108" s="3">
        <v>37989</v>
      </c>
      <c r="M108" s="3">
        <v>1185621</v>
      </c>
      <c r="N108" s="3">
        <v>228154</v>
      </c>
      <c r="O108" s="4">
        <v>124</v>
      </c>
      <c r="P108" s="4">
        <v>36</v>
      </c>
      <c r="Q108" s="4">
        <v>48</v>
      </c>
      <c r="R108" s="4">
        <v>71</v>
      </c>
      <c r="S108" s="4">
        <v>51</v>
      </c>
      <c r="T108" s="4">
        <v>49</v>
      </c>
      <c r="U108" s="4">
        <v>67</v>
      </c>
      <c r="V108" s="4">
        <v>55</v>
      </c>
      <c r="W108" s="4">
        <v>73</v>
      </c>
      <c r="X108" s="4">
        <v>303</v>
      </c>
      <c r="Y108" s="4">
        <v>446</v>
      </c>
      <c r="Z108" s="4">
        <v>431</v>
      </c>
      <c r="AA108" s="44">
        <v>1.345500710728198E-3</v>
      </c>
      <c r="AB108" s="44">
        <v>2.1429974581669038E-4</v>
      </c>
      <c r="AC108" s="44">
        <v>2.6635739613448827E-4</v>
      </c>
      <c r="AD108" s="44">
        <v>3.4943008445380633E-4</v>
      </c>
      <c r="AE108" s="44">
        <v>2.8935513520260533E-4</v>
      </c>
      <c r="AF108" s="44">
        <v>2.695491927276728E-4</v>
      </c>
      <c r="AG108" s="44">
        <v>3.6405722762270632E-4</v>
      </c>
      <c r="AH108" s="44">
        <v>4.3551247941213736E-4</v>
      </c>
      <c r="AI108" s="44">
        <v>1.1428213598008673E-3</v>
      </c>
      <c r="AJ108" s="44">
        <v>7.9759930506199169E-3</v>
      </c>
      <c r="AK108" s="44">
        <v>3.761741737030636E-4</v>
      </c>
      <c r="AL108" s="44">
        <v>1.8890749230782717E-3</v>
      </c>
    </row>
    <row r="109" spans="1:38">
      <c r="A109" s="1" t="s">
        <v>13</v>
      </c>
      <c r="B109" s="1" t="s">
        <v>90</v>
      </c>
      <c r="C109" s="3">
        <v>91417</v>
      </c>
      <c r="D109" s="3">
        <v>168638</v>
      </c>
      <c r="E109" s="3">
        <v>177283</v>
      </c>
      <c r="F109" s="3">
        <v>205405</v>
      </c>
      <c r="G109" s="3">
        <v>177403</v>
      </c>
      <c r="H109" s="3">
        <v>179765</v>
      </c>
      <c r="I109" s="3">
        <v>183621</v>
      </c>
      <c r="J109" s="3">
        <v>133674</v>
      </c>
      <c r="K109" s="3">
        <v>66599</v>
      </c>
      <c r="L109" s="3">
        <v>37853</v>
      </c>
      <c r="M109" s="3">
        <v>1183532</v>
      </c>
      <c r="N109" s="3">
        <v>238126</v>
      </c>
      <c r="O109" s="4">
        <v>138</v>
      </c>
      <c r="P109" s="4">
        <v>58</v>
      </c>
      <c r="Q109" s="4">
        <v>58</v>
      </c>
      <c r="R109" s="4">
        <v>62</v>
      </c>
      <c r="S109" s="4">
        <v>54</v>
      </c>
      <c r="T109" s="4">
        <v>50</v>
      </c>
      <c r="U109" s="4">
        <v>51</v>
      </c>
      <c r="V109" s="4">
        <v>63</v>
      </c>
      <c r="W109" s="4">
        <v>111</v>
      </c>
      <c r="X109" s="4">
        <v>382</v>
      </c>
      <c r="Y109" s="4">
        <v>471</v>
      </c>
      <c r="Z109" s="4">
        <v>556</v>
      </c>
      <c r="AA109" s="44">
        <v>1.5095660544537667E-3</v>
      </c>
      <c r="AB109" s="44">
        <v>3.4393197262775889E-4</v>
      </c>
      <c r="AC109" s="44">
        <v>3.271605286462887E-4</v>
      </c>
      <c r="AD109" s="44">
        <v>3.0184270100533091E-4</v>
      </c>
      <c r="AE109" s="44">
        <v>3.0439169574358947E-4</v>
      </c>
      <c r="AF109" s="44">
        <v>2.7814090618307234E-4</v>
      </c>
      <c r="AG109" s="44">
        <v>2.7774600944336432E-4</v>
      </c>
      <c r="AH109" s="44">
        <v>4.7129583913102025E-4</v>
      </c>
      <c r="AI109" s="44">
        <v>1.6666916920674484E-3</v>
      </c>
      <c r="AJ109" s="44">
        <v>1.0091670409214593E-2</v>
      </c>
      <c r="AK109" s="44">
        <v>3.9796135634693444E-4</v>
      </c>
      <c r="AL109" s="44">
        <v>2.3348983311356174E-3</v>
      </c>
    </row>
    <row r="110" spans="1:38">
      <c r="A110" s="1" t="s">
        <v>14</v>
      </c>
      <c r="B110" s="1" t="s">
        <v>82</v>
      </c>
      <c r="C110" s="3">
        <v>118307</v>
      </c>
      <c r="D110" s="3">
        <v>219654</v>
      </c>
      <c r="E110" s="3">
        <v>226820</v>
      </c>
      <c r="F110" s="3">
        <v>198795</v>
      </c>
      <c r="G110" s="3">
        <v>190734</v>
      </c>
      <c r="H110" s="3">
        <v>201627</v>
      </c>
      <c r="I110" s="3">
        <v>158522</v>
      </c>
      <c r="J110" s="3">
        <v>93117</v>
      </c>
      <c r="K110" s="3">
        <v>57864</v>
      </c>
      <c r="L110" s="3">
        <v>23397</v>
      </c>
      <c r="M110" s="3">
        <v>1314459</v>
      </c>
      <c r="N110" s="3">
        <v>174378</v>
      </c>
      <c r="O110" s="4">
        <v>129</v>
      </c>
      <c r="P110" s="4">
        <v>55</v>
      </c>
      <c r="Q110" s="4">
        <v>60</v>
      </c>
      <c r="R110" s="4">
        <v>75</v>
      </c>
      <c r="S110" s="4">
        <v>49</v>
      </c>
      <c r="T110" s="4">
        <v>57</v>
      </c>
      <c r="U110" s="4">
        <v>66</v>
      </c>
      <c r="V110" s="4">
        <v>62</v>
      </c>
      <c r="W110" s="4">
        <v>69</v>
      </c>
      <c r="X110" s="4">
        <v>65</v>
      </c>
      <c r="Y110" s="4">
        <v>491</v>
      </c>
      <c r="Z110" s="4">
        <v>196</v>
      </c>
      <c r="AA110" s="44">
        <v>1.0903834937915761E-3</v>
      </c>
      <c r="AB110" s="44">
        <v>2.5039380116000619E-4</v>
      </c>
      <c r="AC110" s="44">
        <v>2.6452693765981834E-4</v>
      </c>
      <c r="AD110" s="44">
        <v>3.7727307024824566E-4</v>
      </c>
      <c r="AE110" s="44">
        <v>2.5690228276028398E-4</v>
      </c>
      <c r="AF110" s="44">
        <v>2.8270023359966672E-4</v>
      </c>
      <c r="AG110" s="44">
        <v>4.1634599613933713E-4</v>
      </c>
      <c r="AH110" s="44">
        <v>6.6582901081435185E-4</v>
      </c>
      <c r="AI110" s="44">
        <v>1.192451265035255E-3</v>
      </c>
      <c r="AJ110" s="44">
        <v>2.7781339487968544E-3</v>
      </c>
      <c r="AK110" s="44">
        <v>3.7353770638719045E-4</v>
      </c>
      <c r="AL110" s="44">
        <v>1.1239949993691865E-3</v>
      </c>
    </row>
    <row r="111" spans="1:38">
      <c r="A111" s="1" t="s">
        <v>14</v>
      </c>
      <c r="B111" s="1" t="s">
        <v>83</v>
      </c>
      <c r="C111" s="3">
        <v>117532</v>
      </c>
      <c r="D111" s="3">
        <v>226987</v>
      </c>
      <c r="E111" s="3">
        <v>221153</v>
      </c>
      <c r="F111" s="3">
        <v>198674</v>
      </c>
      <c r="G111" s="3">
        <v>189622</v>
      </c>
      <c r="H111" s="3">
        <v>203259</v>
      </c>
      <c r="I111" s="3">
        <v>165028</v>
      </c>
      <c r="J111" s="3">
        <v>97978</v>
      </c>
      <c r="K111" s="3">
        <v>56859</v>
      </c>
      <c r="L111" s="3">
        <v>23061</v>
      </c>
      <c r="M111" s="3">
        <v>1322255</v>
      </c>
      <c r="N111" s="3">
        <v>177898</v>
      </c>
      <c r="O111" s="4">
        <v>114</v>
      </c>
      <c r="P111" s="4">
        <v>71</v>
      </c>
      <c r="Q111" s="4">
        <v>75</v>
      </c>
      <c r="R111" s="4">
        <v>57</v>
      </c>
      <c r="S111" s="4">
        <v>45</v>
      </c>
      <c r="T111" s="4">
        <v>57</v>
      </c>
      <c r="U111" s="4">
        <v>65</v>
      </c>
      <c r="V111" s="4">
        <v>45</v>
      </c>
      <c r="W111" s="4">
        <v>64</v>
      </c>
      <c r="X111" s="4">
        <v>94</v>
      </c>
      <c r="Y111" s="4">
        <v>484</v>
      </c>
      <c r="Z111" s="4">
        <v>203</v>
      </c>
      <c r="AA111" s="44">
        <v>9.6994860974032604E-4</v>
      </c>
      <c r="AB111" s="44">
        <v>3.1279324366593683E-4</v>
      </c>
      <c r="AC111" s="44">
        <v>3.3913173233010628E-4</v>
      </c>
      <c r="AD111" s="44">
        <v>2.8690216132961537E-4</v>
      </c>
      <c r="AE111" s="44">
        <v>2.3731423568995158E-4</v>
      </c>
      <c r="AF111" s="44">
        <v>2.8043038684633889E-4</v>
      </c>
      <c r="AG111" s="44">
        <v>3.9387255496037038E-4</v>
      </c>
      <c r="AH111" s="44">
        <v>4.5928677866459818E-4</v>
      </c>
      <c r="AI111" s="44">
        <v>1.1255913751560878E-3</v>
      </c>
      <c r="AJ111" s="44">
        <v>4.0761458739863839E-3</v>
      </c>
      <c r="AK111" s="44">
        <v>3.6604134603385885E-4</v>
      </c>
      <c r="AL111" s="44">
        <v>1.141103328873849E-3</v>
      </c>
    </row>
    <row r="112" spans="1:38">
      <c r="A112" s="1" t="s">
        <v>14</v>
      </c>
      <c r="B112" s="1" t="s">
        <v>84</v>
      </c>
      <c r="C112" s="3">
        <v>118194</v>
      </c>
      <c r="D112" s="3">
        <v>230983</v>
      </c>
      <c r="E112" s="3">
        <v>222544</v>
      </c>
      <c r="F112" s="3">
        <v>203342</v>
      </c>
      <c r="G112" s="3">
        <v>190115</v>
      </c>
      <c r="H112" s="3">
        <v>204601</v>
      </c>
      <c r="I112" s="3">
        <v>172733</v>
      </c>
      <c r="J112" s="3">
        <v>103772</v>
      </c>
      <c r="K112" s="3">
        <v>59075</v>
      </c>
      <c r="L112" s="3">
        <v>23953</v>
      </c>
      <c r="M112" s="3">
        <v>1342512</v>
      </c>
      <c r="N112" s="3">
        <v>186800</v>
      </c>
      <c r="O112" s="4">
        <v>126</v>
      </c>
      <c r="P112" s="4">
        <v>62</v>
      </c>
      <c r="Q112" s="4">
        <v>63</v>
      </c>
      <c r="R112" s="4">
        <v>54</v>
      </c>
      <c r="S112" s="4">
        <v>55</v>
      </c>
      <c r="T112" s="4">
        <v>65</v>
      </c>
      <c r="U112" s="4">
        <v>81</v>
      </c>
      <c r="V112" s="4">
        <v>56</v>
      </c>
      <c r="W112" s="4">
        <v>64</v>
      </c>
      <c r="X112" s="4">
        <v>116</v>
      </c>
      <c r="Y112" s="4">
        <v>506</v>
      </c>
      <c r="Z112" s="4">
        <v>236</v>
      </c>
      <c r="AA112" s="44">
        <v>1.0660439616224174E-3</v>
      </c>
      <c r="AB112" s="44">
        <v>2.684180221055229E-4</v>
      </c>
      <c r="AC112" s="44">
        <v>2.8309008555611477E-4</v>
      </c>
      <c r="AD112" s="44">
        <v>2.6556245143649615E-4</v>
      </c>
      <c r="AE112" s="44">
        <v>2.8929858243694607E-4</v>
      </c>
      <c r="AF112" s="44">
        <v>3.1769150688413058E-4</v>
      </c>
      <c r="AG112" s="44">
        <v>4.6893181962913861E-4</v>
      </c>
      <c r="AH112" s="44">
        <v>5.3964460548124732E-4</v>
      </c>
      <c r="AI112" s="44">
        <v>1.0833685992382564E-3</v>
      </c>
      <c r="AJ112" s="44">
        <v>4.8428171836513174E-3</v>
      </c>
      <c r="AK112" s="44">
        <v>3.7690538334107999E-4</v>
      </c>
      <c r="AL112" s="44">
        <v>1.2633832976445395E-3</v>
      </c>
    </row>
    <row r="113" spans="1:38">
      <c r="A113" s="1" t="s">
        <v>14</v>
      </c>
      <c r="B113" s="1" t="s">
        <v>85</v>
      </c>
      <c r="C113" s="3">
        <v>117963</v>
      </c>
      <c r="D113" s="3">
        <v>232695</v>
      </c>
      <c r="E113" s="3">
        <v>223087</v>
      </c>
      <c r="F113" s="3">
        <v>205231</v>
      </c>
      <c r="G113" s="3">
        <v>188575</v>
      </c>
      <c r="H113" s="3">
        <v>202335</v>
      </c>
      <c r="I113" s="3">
        <v>176455</v>
      </c>
      <c r="J113" s="3">
        <v>108053</v>
      </c>
      <c r="K113" s="3">
        <v>59277</v>
      </c>
      <c r="L113" s="3">
        <v>23961</v>
      </c>
      <c r="M113" s="3">
        <v>1346341</v>
      </c>
      <c r="N113" s="3">
        <v>191291</v>
      </c>
      <c r="O113" s="4">
        <v>118</v>
      </c>
      <c r="P113" s="4">
        <v>63</v>
      </c>
      <c r="Q113" s="4">
        <v>71</v>
      </c>
      <c r="R113" s="4">
        <v>48</v>
      </c>
      <c r="S113" s="4">
        <v>63</v>
      </c>
      <c r="T113" s="4">
        <v>68</v>
      </c>
      <c r="U113" s="4">
        <v>59</v>
      </c>
      <c r="V113" s="4">
        <v>75</v>
      </c>
      <c r="W113" s="4">
        <v>51</v>
      </c>
      <c r="X113" s="4">
        <v>101</v>
      </c>
      <c r="Y113" s="4">
        <v>490</v>
      </c>
      <c r="Z113" s="4">
        <v>227</v>
      </c>
      <c r="AA113" s="44">
        <v>1.000313657672321E-3</v>
      </c>
      <c r="AB113" s="44">
        <v>2.707406691162251E-4</v>
      </c>
      <c r="AC113" s="44">
        <v>3.1826148542945127E-4</v>
      </c>
      <c r="AD113" s="44">
        <v>2.3388279548411302E-4</v>
      </c>
      <c r="AE113" s="44">
        <v>3.340845817314066E-4</v>
      </c>
      <c r="AF113" s="44">
        <v>3.360763090913584E-4</v>
      </c>
      <c r="AG113" s="44">
        <v>3.3436286872007027E-4</v>
      </c>
      <c r="AH113" s="44">
        <v>6.9410381942195038E-4</v>
      </c>
      <c r="AI113" s="44">
        <v>8.6036742750139172E-4</v>
      </c>
      <c r="AJ113" s="44">
        <v>4.2151830057176242E-3</v>
      </c>
      <c r="AK113" s="44">
        <v>3.6394940063475749E-4</v>
      </c>
      <c r="AL113" s="44">
        <v>1.186673706551798E-3</v>
      </c>
    </row>
    <row r="114" spans="1:38">
      <c r="A114" s="1" t="s">
        <v>14</v>
      </c>
      <c r="B114" s="1" t="s">
        <v>86</v>
      </c>
      <c r="C114" s="3">
        <v>117188</v>
      </c>
      <c r="D114" s="3">
        <v>237207</v>
      </c>
      <c r="E114" s="3">
        <v>222511</v>
      </c>
      <c r="F114" s="3">
        <v>208267</v>
      </c>
      <c r="G114" s="3">
        <v>191233</v>
      </c>
      <c r="H114" s="3">
        <v>200451</v>
      </c>
      <c r="I114" s="3">
        <v>181318</v>
      </c>
      <c r="J114" s="3">
        <v>112204</v>
      </c>
      <c r="K114" s="3">
        <v>59271</v>
      </c>
      <c r="L114" s="3">
        <v>24263</v>
      </c>
      <c r="M114" s="3">
        <v>1358175</v>
      </c>
      <c r="N114" s="3">
        <v>195738</v>
      </c>
      <c r="O114" s="4">
        <v>146</v>
      </c>
      <c r="P114" s="4">
        <v>56</v>
      </c>
      <c r="Q114" s="4">
        <v>60</v>
      </c>
      <c r="R114" s="4">
        <v>64</v>
      </c>
      <c r="S114" s="4">
        <v>45</v>
      </c>
      <c r="T114" s="4">
        <v>51</v>
      </c>
      <c r="U114" s="4">
        <v>54</v>
      </c>
      <c r="V114" s="4">
        <v>65</v>
      </c>
      <c r="W114" s="4">
        <v>70</v>
      </c>
      <c r="X114" s="4">
        <v>122</v>
      </c>
      <c r="Y114" s="4">
        <v>476</v>
      </c>
      <c r="Z114" s="4">
        <v>257</v>
      </c>
      <c r="AA114" s="44">
        <v>1.2458613509915692E-3</v>
      </c>
      <c r="AB114" s="44">
        <v>2.3608072274426976E-4</v>
      </c>
      <c r="AC114" s="44">
        <v>2.6964959035733063E-4</v>
      </c>
      <c r="AD114" s="44">
        <v>3.0729784363341285E-4</v>
      </c>
      <c r="AE114" s="44">
        <v>2.3531503453901785E-4</v>
      </c>
      <c r="AF114" s="44">
        <v>2.544262687639373E-4</v>
      </c>
      <c r="AG114" s="44">
        <v>2.9781930089676703E-4</v>
      </c>
      <c r="AH114" s="44">
        <v>5.7930198566896014E-4</v>
      </c>
      <c r="AI114" s="44">
        <v>1.1810160112027805E-3</v>
      </c>
      <c r="AJ114" s="44">
        <v>5.0282322878456914E-3</v>
      </c>
      <c r="AK114" s="44">
        <v>3.5047030021904393E-4</v>
      </c>
      <c r="AL114" s="44">
        <v>1.3129795951731396E-3</v>
      </c>
    </row>
    <row r="115" spans="1:38">
      <c r="A115" s="1" t="s">
        <v>14</v>
      </c>
      <c r="B115" s="1" t="s">
        <v>87</v>
      </c>
      <c r="C115" s="3">
        <v>105305</v>
      </c>
      <c r="D115" s="3">
        <v>220450</v>
      </c>
      <c r="E115" s="3">
        <v>199615</v>
      </c>
      <c r="F115" s="3">
        <v>195362</v>
      </c>
      <c r="G115" s="3">
        <v>180902</v>
      </c>
      <c r="H115" s="3">
        <v>184814</v>
      </c>
      <c r="I115" s="3">
        <v>171169</v>
      </c>
      <c r="J115" s="3">
        <v>109411</v>
      </c>
      <c r="K115" s="3">
        <v>57202</v>
      </c>
      <c r="L115" s="3">
        <v>22843</v>
      </c>
      <c r="M115" s="3">
        <v>1257617</v>
      </c>
      <c r="N115" s="3">
        <v>189456</v>
      </c>
      <c r="O115" s="4">
        <v>121</v>
      </c>
      <c r="P115" s="4">
        <v>68</v>
      </c>
      <c r="Q115" s="4">
        <v>68</v>
      </c>
      <c r="R115" s="4">
        <v>51</v>
      </c>
      <c r="S115" s="4">
        <v>58</v>
      </c>
      <c r="T115" s="4">
        <v>44</v>
      </c>
      <c r="U115" s="4">
        <v>55</v>
      </c>
      <c r="V115" s="4">
        <v>67</v>
      </c>
      <c r="W115" s="4">
        <v>54</v>
      </c>
      <c r="X115" s="4">
        <v>91</v>
      </c>
      <c r="Y115" s="4">
        <v>465</v>
      </c>
      <c r="Z115" s="4">
        <v>212</v>
      </c>
      <c r="AA115" s="44">
        <v>1.1490432553060159E-3</v>
      </c>
      <c r="AB115" s="44">
        <v>3.08459968246768E-4</v>
      </c>
      <c r="AC115" s="44">
        <v>3.4065576234250931E-4</v>
      </c>
      <c r="AD115" s="44">
        <v>2.6105383851516672E-4</v>
      </c>
      <c r="AE115" s="44">
        <v>3.2061558191728119E-4</v>
      </c>
      <c r="AF115" s="44">
        <v>2.3807720194357569E-4</v>
      </c>
      <c r="AG115" s="44">
        <v>3.2131986516250021E-4</v>
      </c>
      <c r="AH115" s="44">
        <v>6.1236987140232701E-4</v>
      </c>
      <c r="AI115" s="44">
        <v>9.4402293626096988E-4</v>
      </c>
      <c r="AJ115" s="44">
        <v>3.9837149236089829E-3</v>
      </c>
      <c r="AK115" s="44">
        <v>3.6974691022783566E-4</v>
      </c>
      <c r="AL115" s="44">
        <v>1.1189933282661937E-3</v>
      </c>
    </row>
    <row r="116" spans="1:38">
      <c r="A116" s="1" t="s">
        <v>14</v>
      </c>
      <c r="B116" s="1" t="s">
        <v>88</v>
      </c>
      <c r="C116" s="3">
        <v>106046</v>
      </c>
      <c r="D116" s="3">
        <v>223636</v>
      </c>
      <c r="E116" s="3">
        <v>210739</v>
      </c>
      <c r="F116" s="3">
        <v>199794</v>
      </c>
      <c r="G116" s="3">
        <v>185530</v>
      </c>
      <c r="H116" s="3">
        <v>186595</v>
      </c>
      <c r="I116" s="3">
        <v>175743</v>
      </c>
      <c r="J116" s="3">
        <v>115194</v>
      </c>
      <c r="K116" s="3">
        <v>57899</v>
      </c>
      <c r="L116" s="3">
        <v>22254</v>
      </c>
      <c r="M116" s="3">
        <v>1288083</v>
      </c>
      <c r="N116" s="3">
        <v>195347</v>
      </c>
      <c r="O116" s="4">
        <v>124</v>
      </c>
      <c r="P116" s="4">
        <v>65</v>
      </c>
      <c r="Q116" s="4">
        <v>63</v>
      </c>
      <c r="R116" s="4">
        <v>57</v>
      </c>
      <c r="S116" s="4">
        <v>49</v>
      </c>
      <c r="T116" s="4">
        <v>50</v>
      </c>
      <c r="U116" s="4">
        <v>53</v>
      </c>
      <c r="V116" s="4">
        <v>54</v>
      </c>
      <c r="W116" s="4">
        <v>75</v>
      </c>
      <c r="X116" s="4">
        <v>95</v>
      </c>
      <c r="Y116" s="4">
        <v>461</v>
      </c>
      <c r="Z116" s="4">
        <v>224</v>
      </c>
      <c r="AA116" s="44">
        <v>1.1693038869924372E-3</v>
      </c>
      <c r="AB116" s="44">
        <v>2.9065087910712048E-4</v>
      </c>
      <c r="AC116" s="44">
        <v>2.9894798779532978E-4</v>
      </c>
      <c r="AD116" s="44">
        <v>2.8529385266824828E-4</v>
      </c>
      <c r="AE116" s="44">
        <v>2.6410823047485582E-4</v>
      </c>
      <c r="AF116" s="44">
        <v>2.6796002036496154E-4</v>
      </c>
      <c r="AG116" s="44">
        <v>3.015767342084749E-4</v>
      </c>
      <c r="AH116" s="44">
        <v>4.6877441533413198E-4</v>
      </c>
      <c r="AI116" s="44">
        <v>1.2953591599164061E-3</v>
      </c>
      <c r="AJ116" s="44">
        <v>4.2688954794643658E-3</v>
      </c>
      <c r="AK116" s="44">
        <v>3.5789619147213341E-4</v>
      </c>
      <c r="AL116" s="44">
        <v>1.1466774508950739E-3</v>
      </c>
    </row>
    <row r="117" spans="1:38">
      <c r="A117" s="1" t="s">
        <v>14</v>
      </c>
      <c r="B117" s="1" t="s">
        <v>89</v>
      </c>
      <c r="C117" s="3">
        <v>104932</v>
      </c>
      <c r="D117" s="3">
        <v>226213</v>
      </c>
      <c r="E117" s="3">
        <v>210925</v>
      </c>
      <c r="F117" s="3">
        <v>198796</v>
      </c>
      <c r="G117" s="3">
        <v>185115</v>
      </c>
      <c r="H117" s="3">
        <v>181878</v>
      </c>
      <c r="I117" s="3">
        <v>180223</v>
      </c>
      <c r="J117" s="3">
        <v>124428</v>
      </c>
      <c r="K117" s="3">
        <v>60700</v>
      </c>
      <c r="L117" s="3">
        <v>24140</v>
      </c>
      <c r="M117" s="3">
        <v>1288082</v>
      </c>
      <c r="N117" s="3">
        <v>209268</v>
      </c>
      <c r="O117" s="4">
        <v>117</v>
      </c>
      <c r="P117" s="4">
        <v>52</v>
      </c>
      <c r="Q117" s="4">
        <v>67</v>
      </c>
      <c r="R117" s="4">
        <v>71</v>
      </c>
      <c r="S117" s="4">
        <v>63</v>
      </c>
      <c r="T117" s="4">
        <v>61</v>
      </c>
      <c r="U117" s="4">
        <v>66</v>
      </c>
      <c r="V117" s="4">
        <v>48</v>
      </c>
      <c r="W117" s="4">
        <v>59</v>
      </c>
      <c r="X117" s="4">
        <v>77</v>
      </c>
      <c r="Y117" s="4">
        <v>497</v>
      </c>
      <c r="Z117" s="4">
        <v>184</v>
      </c>
      <c r="AA117" s="44">
        <v>1.1150078145846835E-3</v>
      </c>
      <c r="AB117" s="44">
        <v>2.2987184644560657E-4</v>
      </c>
      <c r="AC117" s="44">
        <v>3.176484532416736E-4</v>
      </c>
      <c r="AD117" s="44">
        <v>3.5715004326042777E-4</v>
      </c>
      <c r="AE117" s="44">
        <v>3.4032898468519567E-4</v>
      </c>
      <c r="AF117" s="44">
        <v>3.3538965680291182E-4</v>
      </c>
      <c r="AG117" s="44">
        <v>3.6621296948780122E-4</v>
      </c>
      <c r="AH117" s="44">
        <v>3.8576526183817147E-4</v>
      </c>
      <c r="AI117" s="44">
        <v>9.7199341021416807E-4</v>
      </c>
      <c r="AJ117" s="44">
        <v>3.1897265948632974E-3</v>
      </c>
      <c r="AK117" s="44">
        <v>3.8584500055120714E-4</v>
      </c>
      <c r="AL117" s="44">
        <v>8.7925530898178407E-4</v>
      </c>
    </row>
    <row r="118" spans="1:38">
      <c r="A118" s="1" t="s">
        <v>14</v>
      </c>
      <c r="B118" s="1" t="s">
        <v>90</v>
      </c>
      <c r="C118" s="3">
        <v>100125</v>
      </c>
      <c r="D118" s="3">
        <v>219883</v>
      </c>
      <c r="E118" s="3">
        <v>202076</v>
      </c>
      <c r="F118" s="3">
        <v>197089</v>
      </c>
      <c r="G118" s="3">
        <v>185100</v>
      </c>
      <c r="H118" s="3">
        <v>180146</v>
      </c>
      <c r="I118" s="3">
        <v>179283</v>
      </c>
      <c r="J118" s="3">
        <v>128357</v>
      </c>
      <c r="K118" s="3">
        <v>61454</v>
      </c>
      <c r="L118" s="3">
        <v>23893</v>
      </c>
      <c r="M118" s="3">
        <v>1263702</v>
      </c>
      <c r="N118" s="3">
        <v>213704</v>
      </c>
      <c r="O118" s="4">
        <v>111</v>
      </c>
      <c r="P118" s="4">
        <v>63</v>
      </c>
      <c r="Q118" s="4">
        <v>65</v>
      </c>
      <c r="R118" s="4">
        <v>70</v>
      </c>
      <c r="S118" s="4">
        <v>59</v>
      </c>
      <c r="T118" s="4">
        <v>64</v>
      </c>
      <c r="U118" s="4">
        <v>61</v>
      </c>
      <c r="V118" s="4">
        <v>54</v>
      </c>
      <c r="W118" s="4">
        <v>87</v>
      </c>
      <c r="X118" s="4">
        <v>123</v>
      </c>
      <c r="Y118" s="4">
        <v>493</v>
      </c>
      <c r="Z118" s="4">
        <v>264</v>
      </c>
      <c r="AA118" s="44">
        <v>1.1086142322097377E-3</v>
      </c>
      <c r="AB118" s="44">
        <v>2.8651601078755521E-4</v>
      </c>
      <c r="AC118" s="44">
        <v>3.2166115718838459E-4</v>
      </c>
      <c r="AD118" s="44">
        <v>3.5516949195541099E-4</v>
      </c>
      <c r="AE118" s="44">
        <v>3.1874662344678553E-4</v>
      </c>
      <c r="AF118" s="44">
        <v>3.552673942246844E-4</v>
      </c>
      <c r="AG118" s="44">
        <v>3.4024419493203483E-4</v>
      </c>
      <c r="AH118" s="44">
        <v>4.2070163684099817E-4</v>
      </c>
      <c r="AI118" s="44">
        <v>1.4156930386956096E-3</v>
      </c>
      <c r="AJ118" s="44">
        <v>5.1479512828024945E-3</v>
      </c>
      <c r="AK118" s="44">
        <v>3.9012362091695666E-4</v>
      </c>
      <c r="AL118" s="44">
        <v>1.2353535731666229E-3</v>
      </c>
    </row>
    <row r="119" spans="1:38">
      <c r="A119" s="1" t="s">
        <v>15</v>
      </c>
      <c r="B119" s="1" t="s">
        <v>82</v>
      </c>
      <c r="C119" s="3">
        <v>892110</v>
      </c>
      <c r="D119" s="3">
        <v>1754664</v>
      </c>
      <c r="E119" s="3">
        <v>1830365</v>
      </c>
      <c r="F119" s="3">
        <v>1758478</v>
      </c>
      <c r="G119" s="3">
        <v>1816059</v>
      </c>
      <c r="H119" s="3">
        <v>1851704</v>
      </c>
      <c r="I119" s="3">
        <v>1329708</v>
      </c>
      <c r="J119" s="3">
        <v>796074</v>
      </c>
      <c r="K119" s="3">
        <v>534051</v>
      </c>
      <c r="L119" s="3">
        <v>221030</v>
      </c>
      <c r="M119" s="3">
        <v>11233088</v>
      </c>
      <c r="N119" s="3">
        <v>1551155</v>
      </c>
      <c r="O119" s="4">
        <v>125</v>
      </c>
      <c r="P119" s="4">
        <v>69</v>
      </c>
      <c r="Q119" s="4">
        <v>75</v>
      </c>
      <c r="R119" s="4">
        <v>70</v>
      </c>
      <c r="S119" s="4">
        <v>73</v>
      </c>
      <c r="T119" s="4">
        <v>98</v>
      </c>
      <c r="U119" s="4">
        <v>173</v>
      </c>
      <c r="V119" s="4">
        <v>263</v>
      </c>
      <c r="W119" s="4">
        <v>589</v>
      </c>
      <c r="X119" s="4">
        <v>1154</v>
      </c>
      <c r="Y119" s="4">
        <v>683</v>
      </c>
      <c r="Z119" s="4">
        <v>2006</v>
      </c>
      <c r="AA119" s="44">
        <v>1.4011725011489615E-4</v>
      </c>
      <c r="AB119" s="44">
        <v>3.9323767969252233E-5</v>
      </c>
      <c r="AC119" s="44">
        <v>4.0975433861552201E-5</v>
      </c>
      <c r="AD119" s="44">
        <v>3.9807151411618459E-5</v>
      </c>
      <c r="AE119" s="44">
        <v>4.0196931927872389E-5</v>
      </c>
      <c r="AF119" s="44">
        <v>5.292422547016154E-5</v>
      </c>
      <c r="AG119" s="44">
        <v>1.3010375210196524E-4</v>
      </c>
      <c r="AH119" s="44">
        <v>3.3037129714071805E-4</v>
      </c>
      <c r="AI119" s="44">
        <v>1.1028909224025422E-3</v>
      </c>
      <c r="AJ119" s="44">
        <v>5.2210107225263537E-3</v>
      </c>
      <c r="AK119" s="44">
        <v>6.0802514856110807E-5</v>
      </c>
      <c r="AL119" s="44">
        <v>1.2932298835383956E-3</v>
      </c>
    </row>
    <row r="120" spans="1:38">
      <c r="A120" s="1" t="s">
        <v>15</v>
      </c>
      <c r="B120" s="1" t="s">
        <v>83</v>
      </c>
      <c r="C120" s="3">
        <v>844052</v>
      </c>
      <c r="D120" s="3">
        <v>1740063</v>
      </c>
      <c r="E120" s="3">
        <v>1802673</v>
      </c>
      <c r="F120" s="3">
        <v>1752219</v>
      </c>
      <c r="G120" s="3">
        <v>1774119</v>
      </c>
      <c r="H120" s="3">
        <v>1848956</v>
      </c>
      <c r="I120" s="3">
        <v>1384650</v>
      </c>
      <c r="J120" s="3">
        <v>807314</v>
      </c>
      <c r="K120" s="3">
        <v>524031</v>
      </c>
      <c r="L120" s="3">
        <v>224864</v>
      </c>
      <c r="M120" s="3">
        <v>11146732</v>
      </c>
      <c r="N120" s="3">
        <v>1556209</v>
      </c>
      <c r="O120" s="4">
        <v>113</v>
      </c>
      <c r="P120" s="4">
        <v>69</v>
      </c>
      <c r="Q120" s="4">
        <v>70</v>
      </c>
      <c r="R120" s="4">
        <v>56</v>
      </c>
      <c r="S120" s="4">
        <v>74</v>
      </c>
      <c r="T120" s="4">
        <v>73</v>
      </c>
      <c r="U120" s="4">
        <v>157</v>
      </c>
      <c r="V120" s="4">
        <v>247</v>
      </c>
      <c r="W120" s="4">
        <v>597</v>
      </c>
      <c r="X120" s="4">
        <v>1068</v>
      </c>
      <c r="Y120" s="4">
        <v>612</v>
      </c>
      <c r="Z120" s="4">
        <v>1912</v>
      </c>
      <c r="AA120" s="44">
        <v>1.3387800751612461E-4</v>
      </c>
      <c r="AB120" s="44">
        <v>3.965373667505142E-5</v>
      </c>
      <c r="AC120" s="44">
        <v>3.8831224520475984E-5</v>
      </c>
      <c r="AD120" s="44">
        <v>3.1959475385211553E-5</v>
      </c>
      <c r="AE120" s="44">
        <v>4.1710843522897845E-5</v>
      </c>
      <c r="AF120" s="44">
        <v>3.9481739965688743E-5</v>
      </c>
      <c r="AG120" s="44">
        <v>1.1338605423753295E-4</v>
      </c>
      <c r="AH120" s="44">
        <v>3.0595282628568312E-4</v>
      </c>
      <c r="AI120" s="44">
        <v>1.1392455789829227E-3</v>
      </c>
      <c r="AJ120" s="44">
        <v>4.7495374982211474E-3</v>
      </c>
      <c r="AK120" s="44">
        <v>5.4903984414445419E-5</v>
      </c>
      <c r="AL120" s="44">
        <v>1.2286267461504208E-3</v>
      </c>
    </row>
    <row r="121" spans="1:38">
      <c r="A121" s="1" t="s">
        <v>15</v>
      </c>
      <c r="B121" s="1" t="s">
        <v>84</v>
      </c>
      <c r="C121" s="3">
        <v>826834</v>
      </c>
      <c r="D121" s="3">
        <v>1716815</v>
      </c>
      <c r="E121" s="3">
        <v>1778461</v>
      </c>
      <c r="F121" s="3">
        <v>1742989</v>
      </c>
      <c r="G121" s="3">
        <v>1728847</v>
      </c>
      <c r="H121" s="3">
        <v>1829254</v>
      </c>
      <c r="I121" s="3">
        <v>1407397</v>
      </c>
      <c r="J121" s="3">
        <v>817210</v>
      </c>
      <c r="K121" s="3">
        <v>517523</v>
      </c>
      <c r="L121" s="3">
        <v>224888</v>
      </c>
      <c r="M121" s="3">
        <v>11030597</v>
      </c>
      <c r="N121" s="3">
        <v>1559621</v>
      </c>
      <c r="O121" s="4">
        <v>110</v>
      </c>
      <c r="P121" s="4">
        <v>70</v>
      </c>
      <c r="Q121" s="4">
        <v>54</v>
      </c>
      <c r="R121" s="4">
        <v>52</v>
      </c>
      <c r="S121" s="4">
        <v>56</v>
      </c>
      <c r="T121" s="4">
        <v>84</v>
      </c>
      <c r="U121" s="4">
        <v>201</v>
      </c>
      <c r="V121" s="4">
        <v>256</v>
      </c>
      <c r="W121" s="4">
        <v>625</v>
      </c>
      <c r="X121" s="4">
        <v>1168</v>
      </c>
      <c r="Y121" s="4">
        <v>627</v>
      </c>
      <c r="Z121" s="4">
        <v>2049</v>
      </c>
      <c r="AA121" s="44">
        <v>1.3303758674655374E-4</v>
      </c>
      <c r="AB121" s="44">
        <v>4.0773175910042721E-5</v>
      </c>
      <c r="AC121" s="44">
        <v>3.0363330992358E-5</v>
      </c>
      <c r="AD121" s="44">
        <v>2.9833808474981769E-5</v>
      </c>
      <c r="AE121" s="44">
        <v>3.2391530308928439E-5</v>
      </c>
      <c r="AF121" s="44">
        <v>4.5920358791070023E-5</v>
      </c>
      <c r="AG121" s="44">
        <v>1.4281684556667379E-4</v>
      </c>
      <c r="AH121" s="44">
        <v>3.1326097331163348E-4</v>
      </c>
      <c r="AI121" s="44">
        <v>1.2076757941192951E-3</v>
      </c>
      <c r="AJ121" s="44">
        <v>5.193696417772402E-3</v>
      </c>
      <c r="AK121" s="44">
        <v>5.6841891694529318E-5</v>
      </c>
      <c r="AL121" s="44">
        <v>1.3137807198030803E-3</v>
      </c>
    </row>
    <row r="122" spans="1:38">
      <c r="A122" s="1" t="s">
        <v>15</v>
      </c>
      <c r="B122" s="1" t="s">
        <v>85</v>
      </c>
      <c r="C122" s="3">
        <v>826640</v>
      </c>
      <c r="D122" s="3">
        <v>1714156</v>
      </c>
      <c r="E122" s="3">
        <v>1784610</v>
      </c>
      <c r="F122" s="3">
        <v>1761956</v>
      </c>
      <c r="G122" s="3">
        <v>1715038</v>
      </c>
      <c r="H122" s="3">
        <v>1834093</v>
      </c>
      <c r="I122" s="3">
        <v>1460637</v>
      </c>
      <c r="J122" s="3">
        <v>846993</v>
      </c>
      <c r="K122" s="3">
        <v>522509</v>
      </c>
      <c r="L122" s="3">
        <v>232124</v>
      </c>
      <c r="M122" s="3">
        <v>11097130</v>
      </c>
      <c r="N122" s="3">
        <v>1601626</v>
      </c>
      <c r="O122" s="4">
        <v>123</v>
      </c>
      <c r="P122" s="4">
        <v>57</v>
      </c>
      <c r="Q122" s="4">
        <v>55</v>
      </c>
      <c r="R122" s="4">
        <v>51</v>
      </c>
      <c r="S122" s="4">
        <v>62</v>
      </c>
      <c r="T122" s="4">
        <v>69</v>
      </c>
      <c r="U122" s="4">
        <v>185</v>
      </c>
      <c r="V122" s="4">
        <v>292</v>
      </c>
      <c r="W122" s="4">
        <v>559</v>
      </c>
      <c r="X122" s="4">
        <v>1132</v>
      </c>
      <c r="Y122" s="4">
        <v>602</v>
      </c>
      <c r="Z122" s="4">
        <v>1983</v>
      </c>
      <c r="AA122" s="44">
        <v>1.4879512242330398E-4</v>
      </c>
      <c r="AB122" s="44">
        <v>3.3252516107052101E-5</v>
      </c>
      <c r="AC122" s="44">
        <v>3.0819058505779978E-5</v>
      </c>
      <c r="AD122" s="44">
        <v>2.8945104191024066E-5</v>
      </c>
      <c r="AE122" s="44">
        <v>3.6150802489507521E-5</v>
      </c>
      <c r="AF122" s="44">
        <v>3.7620774955250364E-5</v>
      </c>
      <c r="AG122" s="44">
        <v>1.2665706811480196E-4</v>
      </c>
      <c r="AH122" s="44">
        <v>3.4474901209337029E-4</v>
      </c>
      <c r="AI122" s="44">
        <v>1.0698380314980221E-3</v>
      </c>
      <c r="AJ122" s="44">
        <v>4.8767038307111713E-3</v>
      </c>
      <c r="AK122" s="44">
        <v>5.4248260586295739E-5</v>
      </c>
      <c r="AL122" s="44">
        <v>1.2381167638387488E-3</v>
      </c>
    </row>
    <row r="123" spans="1:38">
      <c r="A123" s="1" t="s">
        <v>15</v>
      </c>
      <c r="B123" s="1" t="s">
        <v>86</v>
      </c>
      <c r="C123" s="3">
        <v>807263</v>
      </c>
      <c r="D123" s="3">
        <v>1691816</v>
      </c>
      <c r="E123" s="3">
        <v>1759588</v>
      </c>
      <c r="F123" s="3">
        <v>1750179</v>
      </c>
      <c r="G123" s="3">
        <v>1677346</v>
      </c>
      <c r="H123" s="3">
        <v>1800864</v>
      </c>
      <c r="I123" s="3">
        <v>1480882</v>
      </c>
      <c r="J123" s="3">
        <v>866218</v>
      </c>
      <c r="K123" s="3">
        <v>505568</v>
      </c>
      <c r="L123" s="3">
        <v>234082</v>
      </c>
      <c r="M123" s="3">
        <v>10967938</v>
      </c>
      <c r="N123" s="3">
        <v>1605868</v>
      </c>
      <c r="O123" s="4">
        <v>125</v>
      </c>
      <c r="P123" s="4">
        <v>69</v>
      </c>
      <c r="Q123" s="4">
        <v>52</v>
      </c>
      <c r="R123" s="4">
        <v>52</v>
      </c>
      <c r="S123" s="4">
        <v>60</v>
      </c>
      <c r="T123" s="4">
        <v>73</v>
      </c>
      <c r="U123" s="4">
        <v>178</v>
      </c>
      <c r="V123" s="4">
        <v>315</v>
      </c>
      <c r="W123" s="4">
        <v>600</v>
      </c>
      <c r="X123" s="4">
        <v>1207</v>
      </c>
      <c r="Y123" s="4">
        <v>609</v>
      </c>
      <c r="Z123" s="4">
        <v>2122</v>
      </c>
      <c r="AA123" s="44">
        <v>1.5484420814530084E-4</v>
      </c>
      <c r="AB123" s="44">
        <v>4.0784577046203607E-5</v>
      </c>
      <c r="AC123" s="44">
        <v>2.9552372487195867E-5</v>
      </c>
      <c r="AD123" s="44">
        <v>2.9711246678196916E-5</v>
      </c>
      <c r="AE123" s="44">
        <v>3.5770795053614461E-5</v>
      </c>
      <c r="AF123" s="44">
        <v>4.0536098228405918E-5</v>
      </c>
      <c r="AG123" s="44">
        <v>1.2019863837902007E-4</v>
      </c>
      <c r="AH123" s="44">
        <v>3.6364979716422424E-4</v>
      </c>
      <c r="AI123" s="44">
        <v>1.1867839736692195E-3</v>
      </c>
      <c r="AJ123" s="44">
        <v>5.1563127451064155E-3</v>
      </c>
      <c r="AK123" s="44">
        <v>5.5525477988661131E-5</v>
      </c>
      <c r="AL123" s="44">
        <v>1.3214037517404918E-3</v>
      </c>
    </row>
    <row r="124" spans="1:38">
      <c r="A124" s="1" t="s">
        <v>15</v>
      </c>
      <c r="B124" s="1" t="s">
        <v>87</v>
      </c>
      <c r="C124" s="3">
        <v>792433</v>
      </c>
      <c r="D124" s="3">
        <v>1670052</v>
      </c>
      <c r="E124" s="3">
        <v>1753715</v>
      </c>
      <c r="F124" s="3">
        <v>1748558</v>
      </c>
      <c r="G124" s="3">
        <v>1662815</v>
      </c>
      <c r="H124" s="3">
        <v>1774317</v>
      </c>
      <c r="I124" s="3">
        <v>1520079</v>
      </c>
      <c r="J124" s="3">
        <v>893307</v>
      </c>
      <c r="K124" s="3">
        <v>503557</v>
      </c>
      <c r="L124" s="3">
        <v>233845</v>
      </c>
      <c r="M124" s="3">
        <v>10921969</v>
      </c>
      <c r="N124" s="3">
        <v>1630709</v>
      </c>
      <c r="O124" s="4">
        <v>122</v>
      </c>
      <c r="P124" s="4">
        <v>65</v>
      </c>
      <c r="Q124" s="4">
        <v>48</v>
      </c>
      <c r="R124" s="4">
        <v>59</v>
      </c>
      <c r="S124" s="4">
        <v>66</v>
      </c>
      <c r="T124" s="4">
        <v>90</v>
      </c>
      <c r="U124" s="4">
        <v>194</v>
      </c>
      <c r="V124" s="4">
        <v>333</v>
      </c>
      <c r="W124" s="4">
        <v>577</v>
      </c>
      <c r="X124" s="4">
        <v>1215</v>
      </c>
      <c r="Y124" s="4">
        <v>644</v>
      </c>
      <c r="Z124" s="4">
        <v>2125</v>
      </c>
      <c r="AA124" s="44">
        <v>1.5395623352384367E-4</v>
      </c>
      <c r="AB124" s="44">
        <v>3.8920943778996103E-5</v>
      </c>
      <c r="AC124" s="44">
        <v>2.7370467835423657E-5</v>
      </c>
      <c r="AD124" s="44">
        <v>3.374208919578304E-5</v>
      </c>
      <c r="AE124" s="44">
        <v>3.9691727582443028E-5</v>
      </c>
      <c r="AF124" s="44">
        <v>5.0723743276990529E-5</v>
      </c>
      <c r="AG124" s="44">
        <v>1.2762494580873757E-4</v>
      </c>
      <c r="AH124" s="44">
        <v>3.7277218246358753E-4</v>
      </c>
      <c r="AI124" s="44">
        <v>1.1458484342388249E-3</v>
      </c>
      <c r="AJ124" s="44">
        <v>5.1957493211315185E-3</v>
      </c>
      <c r="AK124" s="44">
        <v>5.8963727144803284E-5</v>
      </c>
      <c r="AL124" s="44">
        <v>1.3031141669053155E-3</v>
      </c>
    </row>
    <row r="125" spans="1:38">
      <c r="A125" s="1" t="s">
        <v>15</v>
      </c>
      <c r="B125" s="1" t="s">
        <v>88</v>
      </c>
      <c r="C125" s="3">
        <v>781643</v>
      </c>
      <c r="D125" s="3">
        <v>1655944</v>
      </c>
      <c r="E125" s="3">
        <v>1736620</v>
      </c>
      <c r="F125" s="3">
        <v>1740173</v>
      </c>
      <c r="G125" s="3">
        <v>1646410</v>
      </c>
      <c r="H125" s="3">
        <v>1745746</v>
      </c>
      <c r="I125" s="3">
        <v>1536682</v>
      </c>
      <c r="J125" s="3">
        <v>923828</v>
      </c>
      <c r="K125" s="3">
        <v>510105</v>
      </c>
      <c r="L125" s="3">
        <v>233359</v>
      </c>
      <c r="M125" s="3">
        <v>10843218</v>
      </c>
      <c r="N125" s="3">
        <v>1667292</v>
      </c>
      <c r="O125" s="4">
        <v>112</v>
      </c>
      <c r="P125" s="4">
        <v>77</v>
      </c>
      <c r="Q125" s="4">
        <v>54</v>
      </c>
      <c r="R125" s="4">
        <v>66</v>
      </c>
      <c r="S125" s="4">
        <v>56</v>
      </c>
      <c r="T125" s="4">
        <v>65</v>
      </c>
      <c r="U125" s="4">
        <v>193</v>
      </c>
      <c r="V125" s="4">
        <v>315</v>
      </c>
      <c r="W125" s="4">
        <v>541</v>
      </c>
      <c r="X125" s="4">
        <v>1141</v>
      </c>
      <c r="Y125" s="4">
        <v>623</v>
      </c>
      <c r="Z125" s="4">
        <v>1997</v>
      </c>
      <c r="AA125" s="44">
        <v>1.4328792044449959E-4</v>
      </c>
      <c r="AB125" s="44">
        <v>4.6499156976322874E-5</v>
      </c>
      <c r="AC125" s="44">
        <v>3.1094885467171866E-5</v>
      </c>
      <c r="AD125" s="44">
        <v>3.7927263553681156E-5</v>
      </c>
      <c r="AE125" s="44">
        <v>3.4013398849618258E-5</v>
      </c>
      <c r="AF125" s="44">
        <v>3.7233366136883603E-5</v>
      </c>
      <c r="AG125" s="44">
        <v>1.2559527605581375E-4</v>
      </c>
      <c r="AH125" s="44">
        <v>3.409725619920591E-4</v>
      </c>
      <c r="AI125" s="44">
        <v>1.060565961909803E-3</v>
      </c>
      <c r="AJ125" s="44">
        <v>4.889462159162492E-3</v>
      </c>
      <c r="AK125" s="44">
        <v>5.7455268352992623E-5</v>
      </c>
      <c r="AL125" s="44">
        <v>1.1977506039733891E-3</v>
      </c>
    </row>
    <row r="126" spans="1:38">
      <c r="A126" s="1" t="s">
        <v>15</v>
      </c>
      <c r="B126" s="1" t="s">
        <v>89</v>
      </c>
      <c r="C126" s="3">
        <v>776122</v>
      </c>
      <c r="D126" s="3">
        <v>1644568</v>
      </c>
      <c r="E126" s="3">
        <v>1735618</v>
      </c>
      <c r="F126" s="3">
        <v>1747800</v>
      </c>
      <c r="G126" s="3">
        <v>1641336</v>
      </c>
      <c r="H126" s="3">
        <v>1738310</v>
      </c>
      <c r="I126" s="3">
        <v>1584312</v>
      </c>
      <c r="J126" s="3">
        <v>979683</v>
      </c>
      <c r="K126" s="3">
        <v>521370</v>
      </c>
      <c r="L126" s="3">
        <v>240793</v>
      </c>
      <c r="M126" s="3">
        <v>10868066</v>
      </c>
      <c r="N126" s="3">
        <v>1741846</v>
      </c>
      <c r="O126" s="4">
        <v>123</v>
      </c>
      <c r="P126" s="4">
        <v>77</v>
      </c>
      <c r="Q126" s="4">
        <v>65</v>
      </c>
      <c r="R126" s="4">
        <v>68</v>
      </c>
      <c r="S126" s="4">
        <v>46</v>
      </c>
      <c r="T126" s="4">
        <v>79</v>
      </c>
      <c r="U126" s="4">
        <v>225</v>
      </c>
      <c r="V126" s="4">
        <v>333</v>
      </c>
      <c r="W126" s="4">
        <v>519</v>
      </c>
      <c r="X126" s="4">
        <v>947</v>
      </c>
      <c r="Y126" s="4">
        <v>683</v>
      </c>
      <c r="Z126" s="4">
        <v>1799</v>
      </c>
      <c r="AA126" s="44">
        <v>1.5848023893150819E-4</v>
      </c>
      <c r="AB126" s="44">
        <v>4.6820806436705563E-5</v>
      </c>
      <c r="AC126" s="44">
        <v>3.7450637179379337E-5</v>
      </c>
      <c r="AD126" s="44">
        <v>3.8906053324178965E-5</v>
      </c>
      <c r="AE126" s="44">
        <v>2.802594959228336E-5</v>
      </c>
      <c r="AF126" s="44">
        <v>4.5446439357767024E-5</v>
      </c>
      <c r="AG126" s="44">
        <v>1.4201748140517777E-4</v>
      </c>
      <c r="AH126" s="44">
        <v>3.3990586751020483E-4</v>
      </c>
      <c r="AI126" s="44">
        <v>9.9545428390586345E-4</v>
      </c>
      <c r="AJ126" s="44">
        <v>3.9328385791945778E-3</v>
      </c>
      <c r="AK126" s="44">
        <v>6.2844668039373341E-5</v>
      </c>
      <c r="AL126" s="44">
        <v>1.0328123152104148E-3</v>
      </c>
    </row>
    <row r="127" spans="1:38">
      <c r="A127" s="1" t="s">
        <v>15</v>
      </c>
      <c r="B127" s="1" t="s">
        <v>90</v>
      </c>
      <c r="C127" s="3">
        <v>766302</v>
      </c>
      <c r="D127" s="3">
        <v>1614338</v>
      </c>
      <c r="E127" s="3">
        <v>1703933</v>
      </c>
      <c r="F127" s="3">
        <v>1742744</v>
      </c>
      <c r="G127" s="3">
        <v>1619739</v>
      </c>
      <c r="H127" s="3">
        <v>1688402</v>
      </c>
      <c r="I127" s="3">
        <v>1581940</v>
      </c>
      <c r="J127" s="3">
        <v>1006169</v>
      </c>
      <c r="K127" s="3">
        <v>526767</v>
      </c>
      <c r="L127" s="3">
        <v>240827</v>
      </c>
      <c r="M127" s="3">
        <v>10717398</v>
      </c>
      <c r="N127" s="3">
        <v>1773763</v>
      </c>
      <c r="O127" s="4">
        <v>131</v>
      </c>
      <c r="P127" s="4">
        <v>31</v>
      </c>
      <c r="Q127" s="4">
        <v>73</v>
      </c>
      <c r="R127" s="4">
        <v>78</v>
      </c>
      <c r="S127" s="4">
        <v>68</v>
      </c>
      <c r="T127" s="4">
        <v>79</v>
      </c>
      <c r="U127" s="4">
        <v>203</v>
      </c>
      <c r="V127" s="4">
        <v>370</v>
      </c>
      <c r="W127" s="4">
        <v>587</v>
      </c>
      <c r="X127" s="4">
        <v>1069</v>
      </c>
      <c r="Y127" s="4">
        <v>663</v>
      </c>
      <c r="Z127" s="4">
        <v>2026</v>
      </c>
      <c r="AA127" s="44">
        <v>1.709508783743224E-4</v>
      </c>
      <c r="AB127" s="44">
        <v>1.9202917852395223E-5</v>
      </c>
      <c r="AC127" s="44">
        <v>4.2842060104475942E-5</v>
      </c>
      <c r="AD127" s="44">
        <v>4.4757003897302184E-5</v>
      </c>
      <c r="AE127" s="44">
        <v>4.1982072420309691E-5</v>
      </c>
      <c r="AF127" s="44">
        <v>4.6789804797672592E-5</v>
      </c>
      <c r="AG127" s="44">
        <v>1.2832345095262779E-4</v>
      </c>
      <c r="AH127" s="44">
        <v>3.6773146459491397E-4</v>
      </c>
      <c r="AI127" s="44">
        <v>1.1143446723124266E-3</v>
      </c>
      <c r="AJ127" s="44">
        <v>4.4388710568167193E-3</v>
      </c>
      <c r="AK127" s="44">
        <v>6.186203031743339E-5</v>
      </c>
      <c r="AL127" s="44">
        <v>1.1422044545973729E-3</v>
      </c>
    </row>
    <row r="128" spans="1:38">
      <c r="A128" s="1" t="s">
        <v>16</v>
      </c>
      <c r="B128" s="1" t="s">
        <v>82</v>
      </c>
      <c r="C128" s="3">
        <v>441188</v>
      </c>
      <c r="D128" s="3">
        <v>872151</v>
      </c>
      <c r="E128" s="3">
        <v>908834</v>
      </c>
      <c r="F128" s="3">
        <v>827146</v>
      </c>
      <c r="G128" s="3">
        <v>879124</v>
      </c>
      <c r="H128" s="3">
        <v>924325</v>
      </c>
      <c r="I128" s="3">
        <v>687856</v>
      </c>
      <c r="J128" s="3">
        <v>412624</v>
      </c>
      <c r="K128" s="3">
        <v>277851</v>
      </c>
      <c r="L128" s="3">
        <v>108055</v>
      </c>
      <c r="M128" s="3">
        <v>5540624</v>
      </c>
      <c r="N128" s="3">
        <v>798530</v>
      </c>
      <c r="O128" s="4">
        <v>151</v>
      </c>
      <c r="P128" s="4">
        <v>59</v>
      </c>
      <c r="Q128" s="4">
        <v>48</v>
      </c>
      <c r="R128" s="4">
        <v>69</v>
      </c>
      <c r="S128" s="4">
        <v>58</v>
      </c>
      <c r="T128" s="4">
        <v>47</v>
      </c>
      <c r="U128" s="4">
        <v>74</v>
      </c>
      <c r="V128" s="4">
        <v>120</v>
      </c>
      <c r="W128" s="4">
        <v>296</v>
      </c>
      <c r="X128" s="4">
        <v>537</v>
      </c>
      <c r="Y128" s="4">
        <v>506</v>
      </c>
      <c r="Z128" s="4">
        <v>953</v>
      </c>
      <c r="AA128" s="44">
        <v>3.4225772233152305E-4</v>
      </c>
      <c r="AB128" s="44">
        <v>6.7648836038713479E-5</v>
      </c>
      <c r="AC128" s="44">
        <v>5.2814925497945723E-5</v>
      </c>
      <c r="AD128" s="44">
        <v>8.3419372154371781E-5</v>
      </c>
      <c r="AE128" s="44">
        <v>6.5974765789581448E-5</v>
      </c>
      <c r="AF128" s="44">
        <v>5.0847916046844996E-5</v>
      </c>
      <c r="AG128" s="44">
        <v>1.0758065641645926E-4</v>
      </c>
      <c r="AH128" s="44">
        <v>2.9082166815308855E-4</v>
      </c>
      <c r="AI128" s="44">
        <v>1.0653191818636608E-3</v>
      </c>
      <c r="AJ128" s="44">
        <v>4.9696913608810326E-3</v>
      </c>
      <c r="AK128" s="44">
        <v>9.1325453595118521E-5</v>
      </c>
      <c r="AL128" s="44">
        <v>1.1934429514232402E-3</v>
      </c>
    </row>
    <row r="129" spans="1:38">
      <c r="A129" s="1" t="s">
        <v>16</v>
      </c>
      <c r="B129" s="1" t="s">
        <v>83</v>
      </c>
      <c r="C129" s="3">
        <v>434223</v>
      </c>
      <c r="D129" s="3">
        <v>892278</v>
      </c>
      <c r="E129" s="3">
        <v>925145</v>
      </c>
      <c r="F129" s="3">
        <v>821687</v>
      </c>
      <c r="G129" s="3">
        <v>867670</v>
      </c>
      <c r="H129" s="3">
        <v>937872</v>
      </c>
      <c r="I129" s="3">
        <v>722551</v>
      </c>
      <c r="J129" s="3">
        <v>429827</v>
      </c>
      <c r="K129" s="3">
        <v>279239</v>
      </c>
      <c r="L129" s="3">
        <v>107920</v>
      </c>
      <c r="M129" s="3">
        <v>5601426</v>
      </c>
      <c r="N129" s="3">
        <v>816986</v>
      </c>
      <c r="O129" s="4">
        <v>104</v>
      </c>
      <c r="P129" s="4">
        <v>56</v>
      </c>
      <c r="Q129" s="4">
        <v>60</v>
      </c>
      <c r="R129" s="4">
        <v>66</v>
      </c>
      <c r="S129" s="4">
        <v>58</v>
      </c>
      <c r="T129" s="4">
        <v>70</v>
      </c>
      <c r="U129" s="4">
        <v>70</v>
      </c>
      <c r="V129" s="4">
        <v>115</v>
      </c>
      <c r="W129" s="4">
        <v>311</v>
      </c>
      <c r="X129" s="4">
        <v>549</v>
      </c>
      <c r="Y129" s="4">
        <v>484</v>
      </c>
      <c r="Z129" s="4">
        <v>975</v>
      </c>
      <c r="AA129" s="44">
        <v>2.3950827109572731E-4</v>
      </c>
      <c r="AB129" s="44">
        <v>6.2760709106354746E-5</v>
      </c>
      <c r="AC129" s="44">
        <v>6.4854698452674982E-5</v>
      </c>
      <c r="AD129" s="44">
        <v>8.032255591240947E-5</v>
      </c>
      <c r="AE129" s="44">
        <v>6.6845690181751121E-5</v>
      </c>
      <c r="AF129" s="44">
        <v>7.4637050684954874E-5</v>
      </c>
      <c r="AG129" s="44">
        <v>9.6878974632932482E-5</v>
      </c>
      <c r="AH129" s="44">
        <v>2.6754950247425129E-4</v>
      </c>
      <c r="AI129" s="44">
        <v>1.1137412753949125E-3</v>
      </c>
      <c r="AJ129" s="44">
        <v>5.0871015567086732E-3</v>
      </c>
      <c r="AK129" s="44">
        <v>8.6406568613063887E-5</v>
      </c>
      <c r="AL129" s="44">
        <v>1.1934109030020098E-3</v>
      </c>
    </row>
    <row r="130" spans="1:38">
      <c r="A130" s="1" t="s">
        <v>16</v>
      </c>
      <c r="B130" s="1" t="s">
        <v>84</v>
      </c>
      <c r="C130" s="3">
        <v>413327</v>
      </c>
      <c r="D130" s="3">
        <v>846915</v>
      </c>
      <c r="E130" s="3">
        <v>886186</v>
      </c>
      <c r="F130" s="3">
        <v>786826</v>
      </c>
      <c r="G130" s="3">
        <v>811198</v>
      </c>
      <c r="H130" s="3">
        <v>889630</v>
      </c>
      <c r="I130" s="3">
        <v>707824</v>
      </c>
      <c r="J130" s="3">
        <v>415774</v>
      </c>
      <c r="K130" s="3">
        <v>262987</v>
      </c>
      <c r="L130" s="3">
        <v>104102</v>
      </c>
      <c r="M130" s="3">
        <v>5341906</v>
      </c>
      <c r="N130" s="3">
        <v>782863</v>
      </c>
      <c r="O130" s="4">
        <v>127</v>
      </c>
      <c r="P130" s="4">
        <v>70</v>
      </c>
      <c r="Q130" s="4">
        <v>57</v>
      </c>
      <c r="R130" s="4">
        <v>71</v>
      </c>
      <c r="S130" s="4">
        <v>59</v>
      </c>
      <c r="T130" s="4">
        <v>80</v>
      </c>
      <c r="U130" s="4">
        <v>71</v>
      </c>
      <c r="V130" s="4">
        <v>111</v>
      </c>
      <c r="W130" s="4">
        <v>250</v>
      </c>
      <c r="X130" s="4">
        <v>458</v>
      </c>
      <c r="Y130" s="4">
        <v>535</v>
      </c>
      <c r="Z130" s="4">
        <v>819</v>
      </c>
      <c r="AA130" s="44">
        <v>3.0726277257474104E-4</v>
      </c>
      <c r="AB130" s="44">
        <v>8.2652922666383286E-5</v>
      </c>
      <c r="AC130" s="44">
        <v>6.432058281218616E-5</v>
      </c>
      <c r="AD130" s="44">
        <v>9.0235960682539723E-5</v>
      </c>
      <c r="AE130" s="44">
        <v>7.2731934743428851E-5</v>
      </c>
      <c r="AF130" s="44">
        <v>8.9925025010397579E-5</v>
      </c>
      <c r="AG130" s="44">
        <v>1.0030742105382129E-4</v>
      </c>
      <c r="AH130" s="44">
        <v>2.669719607286651E-4</v>
      </c>
      <c r="AI130" s="44">
        <v>9.5061733089468303E-4</v>
      </c>
      <c r="AJ130" s="44">
        <v>4.3995312289869552E-3</v>
      </c>
      <c r="AK130" s="44">
        <v>1.0015151895222417E-4</v>
      </c>
      <c r="AL130" s="44">
        <v>1.0461600561017701E-3</v>
      </c>
    </row>
    <row r="131" spans="1:38">
      <c r="A131" s="1" t="s">
        <v>16</v>
      </c>
      <c r="B131" s="1" t="s">
        <v>85</v>
      </c>
      <c r="C131" s="3">
        <v>413217</v>
      </c>
      <c r="D131" s="3">
        <v>853587</v>
      </c>
      <c r="E131" s="3">
        <v>894396</v>
      </c>
      <c r="F131" s="3">
        <v>794053</v>
      </c>
      <c r="G131" s="3">
        <v>805504</v>
      </c>
      <c r="H131" s="3">
        <v>893334</v>
      </c>
      <c r="I131" s="3">
        <v>734399</v>
      </c>
      <c r="J131" s="3">
        <v>434152</v>
      </c>
      <c r="K131" s="3">
        <v>264633</v>
      </c>
      <c r="L131" s="3">
        <v>107470</v>
      </c>
      <c r="M131" s="3">
        <v>5388490</v>
      </c>
      <c r="N131" s="3">
        <v>806255</v>
      </c>
      <c r="O131" s="4">
        <v>115</v>
      </c>
      <c r="P131" s="4">
        <v>64</v>
      </c>
      <c r="Q131" s="4">
        <v>64</v>
      </c>
      <c r="R131" s="4">
        <v>56</v>
      </c>
      <c r="S131" s="4">
        <v>59</v>
      </c>
      <c r="T131" s="4">
        <v>66</v>
      </c>
      <c r="U131" s="4">
        <v>66</v>
      </c>
      <c r="V131" s="4">
        <v>79</v>
      </c>
      <c r="W131" s="4">
        <v>244</v>
      </c>
      <c r="X131" s="4">
        <v>472</v>
      </c>
      <c r="Y131" s="4">
        <v>490</v>
      </c>
      <c r="Z131" s="4">
        <v>795</v>
      </c>
      <c r="AA131" s="44">
        <v>2.78304135599455E-4</v>
      </c>
      <c r="AB131" s="44">
        <v>7.4977711703669343E-5</v>
      </c>
      <c r="AC131" s="44">
        <v>7.1556670647006466E-5</v>
      </c>
      <c r="AD131" s="44">
        <v>7.0524259715661294E-5</v>
      </c>
      <c r="AE131" s="44">
        <v>7.324606705863658E-5</v>
      </c>
      <c r="AF131" s="44">
        <v>7.3880541880192631E-5</v>
      </c>
      <c r="AG131" s="44">
        <v>8.9869403416943653E-5</v>
      </c>
      <c r="AH131" s="44">
        <v>1.8196392047025006E-4</v>
      </c>
      <c r="AI131" s="44">
        <v>9.2203164382371062E-4</v>
      </c>
      <c r="AJ131" s="44">
        <v>4.3919233274402163E-3</v>
      </c>
      <c r="AK131" s="44">
        <v>9.0934566084376146E-5</v>
      </c>
      <c r="AL131" s="44">
        <v>9.8604039664870291E-4</v>
      </c>
    </row>
    <row r="132" spans="1:38">
      <c r="A132" s="1" t="s">
        <v>16</v>
      </c>
      <c r="B132" s="1" t="s">
        <v>86</v>
      </c>
      <c r="C132" s="3">
        <v>414117</v>
      </c>
      <c r="D132" s="3">
        <v>866319</v>
      </c>
      <c r="E132" s="3">
        <v>904899</v>
      </c>
      <c r="F132" s="3">
        <v>808615</v>
      </c>
      <c r="G132" s="3">
        <v>808147</v>
      </c>
      <c r="H132" s="3">
        <v>897190</v>
      </c>
      <c r="I132" s="3">
        <v>766854</v>
      </c>
      <c r="J132" s="3">
        <v>453981</v>
      </c>
      <c r="K132" s="3">
        <v>264688</v>
      </c>
      <c r="L132" s="3">
        <v>113047</v>
      </c>
      <c r="M132" s="3">
        <v>5466141</v>
      </c>
      <c r="N132" s="3">
        <v>831716</v>
      </c>
      <c r="O132" s="4">
        <v>116</v>
      </c>
      <c r="P132" s="4">
        <v>64</v>
      </c>
      <c r="Q132" s="4">
        <v>44</v>
      </c>
      <c r="R132" s="4">
        <v>61</v>
      </c>
      <c r="S132" s="4">
        <v>40</v>
      </c>
      <c r="T132" s="4">
        <v>41</v>
      </c>
      <c r="U132" s="4">
        <v>100</v>
      </c>
      <c r="V132" s="4">
        <v>115</v>
      </c>
      <c r="W132" s="4">
        <v>265</v>
      </c>
      <c r="X132" s="4">
        <v>532</v>
      </c>
      <c r="Y132" s="4">
        <v>466</v>
      </c>
      <c r="Z132" s="4">
        <v>912</v>
      </c>
      <c r="AA132" s="44">
        <v>2.8011407404187705E-4</v>
      </c>
      <c r="AB132" s="44">
        <v>7.3875789403210598E-5</v>
      </c>
      <c r="AC132" s="44">
        <v>4.8624211099802299E-5</v>
      </c>
      <c r="AD132" s="44">
        <v>7.5437631011049757E-5</v>
      </c>
      <c r="AE132" s="44">
        <v>4.9495945663350849E-5</v>
      </c>
      <c r="AF132" s="44">
        <v>4.5698235602269311E-5</v>
      </c>
      <c r="AG132" s="44">
        <v>1.3040291893893753E-4</v>
      </c>
      <c r="AH132" s="44">
        <v>2.5331456602809368E-4</v>
      </c>
      <c r="AI132" s="44">
        <v>1.0011787462975276E-3</v>
      </c>
      <c r="AJ132" s="44">
        <v>4.7060072359284191E-3</v>
      </c>
      <c r="AK132" s="44">
        <v>8.5252100156216236E-5</v>
      </c>
      <c r="AL132" s="44">
        <v>1.0965281418176397E-3</v>
      </c>
    </row>
    <row r="133" spans="1:38">
      <c r="A133" s="1" t="s">
        <v>16</v>
      </c>
      <c r="B133" s="1" t="s">
        <v>87</v>
      </c>
      <c r="C133" s="3">
        <v>405764</v>
      </c>
      <c r="D133" s="3">
        <v>852580</v>
      </c>
      <c r="E133" s="3">
        <v>895009</v>
      </c>
      <c r="F133" s="3">
        <v>798814</v>
      </c>
      <c r="G133" s="3">
        <v>790156</v>
      </c>
      <c r="H133" s="3">
        <v>870696</v>
      </c>
      <c r="I133" s="3">
        <v>770240</v>
      </c>
      <c r="J133" s="3">
        <v>466228</v>
      </c>
      <c r="K133" s="3">
        <v>262373</v>
      </c>
      <c r="L133" s="3">
        <v>115557</v>
      </c>
      <c r="M133" s="3">
        <v>5383259</v>
      </c>
      <c r="N133" s="3">
        <v>844158</v>
      </c>
      <c r="O133" s="4">
        <v>119</v>
      </c>
      <c r="P133" s="4">
        <v>73</v>
      </c>
      <c r="Q133" s="4">
        <v>57</v>
      </c>
      <c r="R133" s="4">
        <v>66</v>
      </c>
      <c r="S133" s="4">
        <v>56</v>
      </c>
      <c r="T133" s="4">
        <v>62</v>
      </c>
      <c r="U133" s="4">
        <v>107</v>
      </c>
      <c r="V133" s="4">
        <v>131</v>
      </c>
      <c r="W133" s="4">
        <v>250</v>
      </c>
      <c r="X133" s="4">
        <v>455</v>
      </c>
      <c r="Y133" s="4">
        <v>540</v>
      </c>
      <c r="Z133" s="4">
        <v>836</v>
      </c>
      <c r="AA133" s="44">
        <v>2.9327392277284331E-4</v>
      </c>
      <c r="AB133" s="44">
        <v>8.5622463581130217E-5</v>
      </c>
      <c r="AC133" s="44">
        <v>6.3686510414979067E-5</v>
      </c>
      <c r="AD133" s="44">
        <v>8.2622487838220161E-5</v>
      </c>
      <c r="AE133" s="44">
        <v>7.0872080956165621E-5</v>
      </c>
      <c r="AF133" s="44">
        <v>7.1207401894576291E-5</v>
      </c>
      <c r="AG133" s="44">
        <v>1.3891773992521811E-4</v>
      </c>
      <c r="AH133" s="44">
        <v>2.8097840541537616E-4</v>
      </c>
      <c r="AI133" s="44">
        <v>9.5284194638930076E-4</v>
      </c>
      <c r="AJ133" s="44">
        <v>3.9374507818652265E-3</v>
      </c>
      <c r="AK133" s="44">
        <v>1.0031098262223683E-4</v>
      </c>
      <c r="AL133" s="44">
        <v>9.9033593237284967E-4</v>
      </c>
    </row>
    <row r="134" spans="1:38">
      <c r="A134" s="1" t="s">
        <v>16</v>
      </c>
      <c r="B134" s="1" t="s">
        <v>88</v>
      </c>
      <c r="C134" s="3">
        <v>391290</v>
      </c>
      <c r="D134" s="3">
        <v>828866</v>
      </c>
      <c r="E134" s="3">
        <v>877058</v>
      </c>
      <c r="F134" s="3">
        <v>787859</v>
      </c>
      <c r="G134" s="3">
        <v>768473</v>
      </c>
      <c r="H134" s="3">
        <v>835815</v>
      </c>
      <c r="I134" s="3">
        <v>763169</v>
      </c>
      <c r="J134" s="3">
        <v>469512</v>
      </c>
      <c r="K134" s="3">
        <v>252909</v>
      </c>
      <c r="L134" s="3">
        <v>111661</v>
      </c>
      <c r="M134" s="3">
        <v>5252530</v>
      </c>
      <c r="N134" s="3">
        <v>834082</v>
      </c>
      <c r="O134" s="4">
        <v>145</v>
      </c>
      <c r="P134" s="4">
        <v>65</v>
      </c>
      <c r="Q134" s="4">
        <v>64</v>
      </c>
      <c r="R134" s="4">
        <v>48</v>
      </c>
      <c r="S134" s="4">
        <v>54</v>
      </c>
      <c r="T134" s="4">
        <v>42</v>
      </c>
      <c r="U134" s="4">
        <v>78</v>
      </c>
      <c r="V134" s="4">
        <v>127</v>
      </c>
      <c r="W134" s="4">
        <v>273</v>
      </c>
      <c r="X134" s="4">
        <v>480</v>
      </c>
      <c r="Y134" s="4">
        <v>496</v>
      </c>
      <c r="Z134" s="4">
        <v>880</v>
      </c>
      <c r="AA134" s="44">
        <v>3.7056914309080224E-4</v>
      </c>
      <c r="AB134" s="44">
        <v>7.8420396059194133E-5</v>
      </c>
      <c r="AC134" s="44">
        <v>7.2971228812689692E-5</v>
      </c>
      <c r="AD134" s="44">
        <v>6.0924607068015975E-5</v>
      </c>
      <c r="AE134" s="44">
        <v>7.0269222210799865E-5</v>
      </c>
      <c r="AF134" s="44">
        <v>5.0250354444464388E-5</v>
      </c>
      <c r="AG134" s="44">
        <v>1.0220540928680279E-4</v>
      </c>
      <c r="AH134" s="44">
        <v>2.7049361890643902E-4</v>
      </c>
      <c r="AI134" s="44">
        <v>1.0794396403449463E-3</v>
      </c>
      <c r="AJ134" s="44">
        <v>4.2987256069710999E-3</v>
      </c>
      <c r="AK134" s="44">
        <v>9.4430683879958796E-5</v>
      </c>
      <c r="AL134" s="44">
        <v>1.0550521411563851E-3</v>
      </c>
    </row>
    <row r="135" spans="1:38">
      <c r="A135" s="1" t="s">
        <v>16</v>
      </c>
      <c r="B135" s="1" t="s">
        <v>89</v>
      </c>
      <c r="C135" s="3">
        <v>397811</v>
      </c>
      <c r="D135" s="3">
        <v>839689</v>
      </c>
      <c r="E135" s="3">
        <v>891569</v>
      </c>
      <c r="F135" s="3">
        <v>799130</v>
      </c>
      <c r="G135" s="3">
        <v>773403</v>
      </c>
      <c r="H135" s="3">
        <v>834290</v>
      </c>
      <c r="I135" s="3">
        <v>788220</v>
      </c>
      <c r="J135" s="3">
        <v>503326</v>
      </c>
      <c r="K135" s="3">
        <v>262930</v>
      </c>
      <c r="L135" s="3">
        <v>116763</v>
      </c>
      <c r="M135" s="3">
        <v>5324112</v>
      </c>
      <c r="N135" s="3">
        <v>883019</v>
      </c>
      <c r="O135" s="4">
        <v>102</v>
      </c>
      <c r="P135" s="4">
        <v>51</v>
      </c>
      <c r="Q135" s="4">
        <v>61</v>
      </c>
      <c r="R135" s="4">
        <v>65</v>
      </c>
      <c r="S135" s="4">
        <v>57</v>
      </c>
      <c r="T135" s="4">
        <v>72</v>
      </c>
      <c r="U135" s="4">
        <v>82</v>
      </c>
      <c r="V135" s="4">
        <v>151</v>
      </c>
      <c r="W135" s="4">
        <v>229</v>
      </c>
      <c r="X135" s="4">
        <v>387</v>
      </c>
      <c r="Y135" s="4">
        <v>490</v>
      </c>
      <c r="Z135" s="4">
        <v>767</v>
      </c>
      <c r="AA135" s="44">
        <v>2.5640316632772849E-4</v>
      </c>
      <c r="AB135" s="44">
        <v>6.0736772781351188E-5</v>
      </c>
      <c r="AC135" s="44">
        <v>6.8418709039906047E-5</v>
      </c>
      <c r="AD135" s="44">
        <v>8.1338455570432845E-5</v>
      </c>
      <c r="AE135" s="44">
        <v>7.3700257175107926E-5</v>
      </c>
      <c r="AF135" s="44">
        <v>8.6300926536336285E-5</v>
      </c>
      <c r="AG135" s="44">
        <v>1.0403186927507549E-4</v>
      </c>
      <c r="AH135" s="44">
        <v>3.0000437092460948E-4</v>
      </c>
      <c r="AI135" s="44">
        <v>8.709542463773628E-4</v>
      </c>
      <c r="AJ135" s="44">
        <v>3.3144061046735695E-3</v>
      </c>
      <c r="AK135" s="44">
        <v>9.2034127005592668E-5</v>
      </c>
      <c r="AL135" s="44">
        <v>8.686109811906652E-4</v>
      </c>
    </row>
    <row r="136" spans="1:38">
      <c r="A136" s="1" t="s">
        <v>16</v>
      </c>
      <c r="B136" s="1" t="s">
        <v>90</v>
      </c>
      <c r="C136" s="3">
        <v>406671</v>
      </c>
      <c r="D136" s="3">
        <v>859406</v>
      </c>
      <c r="E136" s="3">
        <v>916908</v>
      </c>
      <c r="F136" s="3">
        <v>829718</v>
      </c>
      <c r="G136" s="3">
        <v>797478</v>
      </c>
      <c r="H136" s="3">
        <v>847709</v>
      </c>
      <c r="I136" s="3">
        <v>826237</v>
      </c>
      <c r="J136" s="3">
        <v>541672</v>
      </c>
      <c r="K136" s="3">
        <v>274937</v>
      </c>
      <c r="L136" s="3">
        <v>123639</v>
      </c>
      <c r="M136" s="3">
        <v>5484127</v>
      </c>
      <c r="N136" s="3">
        <v>940248</v>
      </c>
      <c r="O136" s="4">
        <v>136</v>
      </c>
      <c r="P136" s="4">
        <v>49</v>
      </c>
      <c r="Q136" s="4">
        <v>69</v>
      </c>
      <c r="R136" s="4">
        <v>63</v>
      </c>
      <c r="S136" s="4">
        <v>64</v>
      </c>
      <c r="T136" s="4">
        <v>71</v>
      </c>
      <c r="U136" s="4">
        <v>96</v>
      </c>
      <c r="V136" s="4">
        <v>158</v>
      </c>
      <c r="W136" s="4">
        <v>276</v>
      </c>
      <c r="X136" s="4">
        <v>456</v>
      </c>
      <c r="Y136" s="4">
        <v>548</v>
      </c>
      <c r="Z136" s="4">
        <v>890</v>
      </c>
      <c r="AA136" s="44">
        <v>3.3442266598798537E-4</v>
      </c>
      <c r="AB136" s="44">
        <v>5.7016125091051264E-5</v>
      </c>
      <c r="AC136" s="44">
        <v>7.5252915232498787E-5</v>
      </c>
      <c r="AD136" s="44">
        <v>7.592941216172242E-5</v>
      </c>
      <c r="AE136" s="44">
        <v>8.025299757485473E-5</v>
      </c>
      <c r="AF136" s="44">
        <v>8.3755156545465488E-5</v>
      </c>
      <c r="AG136" s="44">
        <v>1.1618942264749702E-4</v>
      </c>
      <c r="AH136" s="44">
        <v>2.9168943567324876E-4</v>
      </c>
      <c r="AI136" s="44">
        <v>1.0038663402888663E-3</v>
      </c>
      <c r="AJ136" s="44">
        <v>3.6881566496008542E-3</v>
      </c>
      <c r="AK136" s="44">
        <v>9.9924746454631709E-5</v>
      </c>
      <c r="AL136" s="44">
        <v>9.4655878023670349E-4</v>
      </c>
    </row>
    <row r="137" spans="1:38">
      <c r="A137" s="1" t="s">
        <v>17</v>
      </c>
      <c r="B137" s="1" t="s">
        <v>82</v>
      </c>
      <c r="C137" s="3">
        <v>194870</v>
      </c>
      <c r="D137" s="3">
        <v>381484</v>
      </c>
      <c r="E137" s="3">
        <v>440276</v>
      </c>
      <c r="F137" s="3">
        <v>351003</v>
      </c>
      <c r="G137" s="3">
        <v>380664</v>
      </c>
      <c r="H137" s="3">
        <v>432378</v>
      </c>
      <c r="I137" s="3">
        <v>326571</v>
      </c>
      <c r="J137" s="3">
        <v>206740</v>
      </c>
      <c r="K137" s="3">
        <v>154800</v>
      </c>
      <c r="L137" s="3">
        <v>69913</v>
      </c>
      <c r="M137" s="3">
        <v>2507246</v>
      </c>
      <c r="N137" s="3">
        <v>431453</v>
      </c>
      <c r="O137" s="4">
        <v>124</v>
      </c>
      <c r="P137" s="4">
        <v>61</v>
      </c>
      <c r="Q137" s="4">
        <v>69</v>
      </c>
      <c r="R137" s="4">
        <v>61</v>
      </c>
      <c r="S137" s="4">
        <v>66</v>
      </c>
      <c r="T137" s="4">
        <v>70</v>
      </c>
      <c r="U137" s="4">
        <v>46</v>
      </c>
      <c r="V137" s="4">
        <v>71</v>
      </c>
      <c r="W137" s="4">
        <v>157</v>
      </c>
      <c r="X137" s="4">
        <v>342</v>
      </c>
      <c r="Y137" s="4">
        <v>497</v>
      </c>
      <c r="Z137" s="4">
        <v>570</v>
      </c>
      <c r="AA137" s="44">
        <v>6.3632165033098993E-4</v>
      </c>
      <c r="AB137" s="44">
        <v>1.5990185695861426E-4</v>
      </c>
      <c r="AC137" s="44">
        <v>1.5671987571432464E-4</v>
      </c>
      <c r="AD137" s="44">
        <v>1.7378768842431547E-4</v>
      </c>
      <c r="AE137" s="44">
        <v>1.733812496059517E-4</v>
      </c>
      <c r="AF137" s="44">
        <v>1.6189537858077885E-4</v>
      </c>
      <c r="AG137" s="44">
        <v>1.4085757767836091E-4</v>
      </c>
      <c r="AH137" s="44">
        <v>3.43426526071394E-4</v>
      </c>
      <c r="AI137" s="44">
        <v>1.0142118863049096E-3</v>
      </c>
      <c r="AJ137" s="44">
        <v>4.8917940869366216E-3</v>
      </c>
      <c r="AK137" s="44">
        <v>1.9822546331712165E-4</v>
      </c>
      <c r="AL137" s="44">
        <v>1.3211172479968849E-3</v>
      </c>
    </row>
    <row r="138" spans="1:38">
      <c r="A138" s="1" t="s">
        <v>17</v>
      </c>
      <c r="B138" s="1" t="s">
        <v>83</v>
      </c>
      <c r="C138" s="3">
        <v>190350</v>
      </c>
      <c r="D138" s="3">
        <v>383136</v>
      </c>
      <c r="E138" s="3">
        <v>421084</v>
      </c>
      <c r="F138" s="3">
        <v>356424</v>
      </c>
      <c r="G138" s="3">
        <v>364485</v>
      </c>
      <c r="H138" s="3">
        <v>422553</v>
      </c>
      <c r="I138" s="3">
        <v>335159</v>
      </c>
      <c r="J138" s="3">
        <v>207605</v>
      </c>
      <c r="K138" s="3">
        <v>150621</v>
      </c>
      <c r="L138" s="3">
        <v>68011</v>
      </c>
      <c r="M138" s="3">
        <v>2473191</v>
      </c>
      <c r="N138" s="3">
        <v>426237</v>
      </c>
      <c r="O138" s="4">
        <v>104</v>
      </c>
      <c r="P138" s="4">
        <v>72</v>
      </c>
      <c r="Q138" s="4">
        <v>55</v>
      </c>
      <c r="R138" s="4">
        <v>76</v>
      </c>
      <c r="S138" s="4">
        <v>62</v>
      </c>
      <c r="T138" s="4">
        <v>54</v>
      </c>
      <c r="U138" s="4">
        <v>68</v>
      </c>
      <c r="V138" s="4">
        <v>75</v>
      </c>
      <c r="W138" s="4">
        <v>134</v>
      </c>
      <c r="X138" s="4">
        <v>319</v>
      </c>
      <c r="Y138" s="4">
        <v>491</v>
      </c>
      <c r="Z138" s="4">
        <v>528</v>
      </c>
      <c r="AA138" s="44">
        <v>5.4636196480168113E-4</v>
      </c>
      <c r="AB138" s="44">
        <v>1.8792282635930844E-4</v>
      </c>
      <c r="AC138" s="44">
        <v>1.306152691624474E-4</v>
      </c>
      <c r="AD138" s="44">
        <v>2.1322918770902072E-4</v>
      </c>
      <c r="AE138" s="44">
        <v>1.701030220722389E-4</v>
      </c>
      <c r="AF138" s="44">
        <v>1.2779461984650445E-4</v>
      </c>
      <c r="AG138" s="44">
        <v>2.028887781620067E-4</v>
      </c>
      <c r="AH138" s="44">
        <v>3.6126297536186506E-4</v>
      </c>
      <c r="AI138" s="44">
        <v>8.8965018158158556E-4</v>
      </c>
      <c r="AJ138" s="44">
        <v>4.6904177265442359E-3</v>
      </c>
      <c r="AK138" s="44">
        <v>1.9852894499454348E-4</v>
      </c>
      <c r="AL138" s="44">
        <v>1.2387474574004603E-3</v>
      </c>
    </row>
    <row r="139" spans="1:38">
      <c r="A139" s="1" t="s">
        <v>17</v>
      </c>
      <c r="B139" s="1" t="s">
        <v>84</v>
      </c>
      <c r="C139" s="3">
        <v>186857</v>
      </c>
      <c r="D139" s="3">
        <v>373941</v>
      </c>
      <c r="E139" s="3">
        <v>408811</v>
      </c>
      <c r="F139" s="3">
        <v>356160</v>
      </c>
      <c r="G139" s="3">
        <v>349036</v>
      </c>
      <c r="H139" s="3">
        <v>409149</v>
      </c>
      <c r="I139" s="3">
        <v>337854</v>
      </c>
      <c r="J139" s="3">
        <v>206054</v>
      </c>
      <c r="K139" s="3">
        <v>144821</v>
      </c>
      <c r="L139" s="3">
        <v>66549</v>
      </c>
      <c r="M139" s="3">
        <v>2421808</v>
      </c>
      <c r="N139" s="3">
        <v>417424</v>
      </c>
      <c r="O139" s="4">
        <v>112</v>
      </c>
      <c r="P139" s="4">
        <v>62</v>
      </c>
      <c r="Q139" s="4">
        <v>57</v>
      </c>
      <c r="R139" s="4">
        <v>62</v>
      </c>
      <c r="S139" s="4">
        <v>62</v>
      </c>
      <c r="T139" s="4">
        <v>45</v>
      </c>
      <c r="U139" s="4">
        <v>58</v>
      </c>
      <c r="V139" s="4">
        <v>73</v>
      </c>
      <c r="W139" s="4">
        <v>134</v>
      </c>
      <c r="X139" s="4">
        <v>388</v>
      </c>
      <c r="Y139" s="4">
        <v>458</v>
      </c>
      <c r="Z139" s="4">
        <v>595</v>
      </c>
      <c r="AA139" s="44">
        <v>5.9938883745323964E-4</v>
      </c>
      <c r="AB139" s="44">
        <v>1.6580155693010396E-4</v>
      </c>
      <c r="AC139" s="44">
        <v>1.3942873357125908E-4</v>
      </c>
      <c r="AD139" s="44">
        <v>1.7407906558849955E-4</v>
      </c>
      <c r="AE139" s="44">
        <v>1.7763210671678566E-4</v>
      </c>
      <c r="AF139" s="44">
        <v>1.0998438221772508E-4</v>
      </c>
      <c r="AG139" s="44">
        <v>1.7167178722169932E-4</v>
      </c>
      <c r="AH139" s="44">
        <v>3.5427606355615518E-4</v>
      </c>
      <c r="AI139" s="44">
        <v>9.2528017345550712E-4</v>
      </c>
      <c r="AJ139" s="44">
        <v>5.8302904626666065E-3</v>
      </c>
      <c r="AK139" s="44">
        <v>1.8911490919181043E-4</v>
      </c>
      <c r="AL139" s="44">
        <v>1.4254091762811913E-3</v>
      </c>
    </row>
    <row r="140" spans="1:38">
      <c r="A140" s="1" t="s">
        <v>17</v>
      </c>
      <c r="B140" s="1" t="s">
        <v>85</v>
      </c>
      <c r="C140" s="3">
        <v>193430</v>
      </c>
      <c r="D140" s="3">
        <v>389916</v>
      </c>
      <c r="E140" s="3">
        <v>423008</v>
      </c>
      <c r="F140" s="3">
        <v>373043</v>
      </c>
      <c r="G140" s="3">
        <v>356497</v>
      </c>
      <c r="H140" s="3">
        <v>422265</v>
      </c>
      <c r="I140" s="3">
        <v>362892</v>
      </c>
      <c r="J140" s="3">
        <v>220052</v>
      </c>
      <c r="K140" s="3">
        <v>148373</v>
      </c>
      <c r="L140" s="3">
        <v>70492</v>
      </c>
      <c r="M140" s="3">
        <v>2521051</v>
      </c>
      <c r="N140" s="3">
        <v>438917</v>
      </c>
      <c r="O140" s="4">
        <v>131</v>
      </c>
      <c r="P140" s="4">
        <v>71</v>
      </c>
      <c r="Q140" s="4">
        <v>62</v>
      </c>
      <c r="R140" s="4">
        <v>48</v>
      </c>
      <c r="S140" s="4">
        <v>65</v>
      </c>
      <c r="T140" s="4">
        <v>59</v>
      </c>
      <c r="U140" s="4">
        <v>67</v>
      </c>
      <c r="V140" s="4">
        <v>69</v>
      </c>
      <c r="W140" s="4">
        <v>125</v>
      </c>
      <c r="X140" s="4">
        <v>411</v>
      </c>
      <c r="Y140" s="4">
        <v>503</v>
      </c>
      <c r="Z140" s="4">
        <v>605</v>
      </c>
      <c r="AA140" s="44">
        <v>6.7724758310499925E-4</v>
      </c>
      <c r="AB140" s="44">
        <v>1.8209050154392229E-4</v>
      </c>
      <c r="AC140" s="44">
        <v>1.4656933202208941E-4</v>
      </c>
      <c r="AD140" s="44">
        <v>1.2867149363478205E-4</v>
      </c>
      <c r="AE140" s="44">
        <v>1.823297250748253E-4</v>
      </c>
      <c r="AF140" s="44">
        <v>1.3972268599102459E-4</v>
      </c>
      <c r="AG140" s="44">
        <v>1.846279333796281E-4</v>
      </c>
      <c r="AH140" s="44">
        <v>3.1356224892298187E-4</v>
      </c>
      <c r="AI140" s="44">
        <v>8.4247133912504295E-4</v>
      </c>
      <c r="AJ140" s="44">
        <v>5.8304488452590366E-3</v>
      </c>
      <c r="AK140" s="44">
        <v>1.995199621110402E-4</v>
      </c>
      <c r="AL140" s="44">
        <v>1.3783927257317442E-3</v>
      </c>
    </row>
    <row r="141" spans="1:38">
      <c r="A141" s="1" t="s">
        <v>17</v>
      </c>
      <c r="B141" s="1" t="s">
        <v>86</v>
      </c>
      <c r="C141" s="3">
        <v>185984</v>
      </c>
      <c r="D141" s="3">
        <v>378056</v>
      </c>
      <c r="E141" s="3">
        <v>411928</v>
      </c>
      <c r="F141" s="3">
        <v>366046</v>
      </c>
      <c r="G141" s="3">
        <v>342200</v>
      </c>
      <c r="H141" s="3">
        <v>400360</v>
      </c>
      <c r="I141" s="3">
        <v>359567</v>
      </c>
      <c r="J141" s="3">
        <v>215172</v>
      </c>
      <c r="K141" s="3">
        <v>140490</v>
      </c>
      <c r="L141" s="3">
        <v>68350</v>
      </c>
      <c r="M141" s="3">
        <v>2444141</v>
      </c>
      <c r="N141" s="3">
        <v>424012</v>
      </c>
      <c r="O141" s="4">
        <v>135</v>
      </c>
      <c r="P141" s="4">
        <v>56</v>
      </c>
      <c r="Q141" s="4">
        <v>74</v>
      </c>
      <c r="R141" s="4">
        <v>49</v>
      </c>
      <c r="S141" s="4">
        <v>47</v>
      </c>
      <c r="T141" s="4">
        <v>58</v>
      </c>
      <c r="U141" s="4">
        <v>54</v>
      </c>
      <c r="V141" s="4">
        <v>63</v>
      </c>
      <c r="W141" s="4">
        <v>169</v>
      </c>
      <c r="X141" s="4">
        <v>452</v>
      </c>
      <c r="Y141" s="4">
        <v>473</v>
      </c>
      <c r="Z141" s="4">
        <v>684</v>
      </c>
      <c r="AA141" s="44">
        <v>7.2586889194769448E-4</v>
      </c>
      <c r="AB141" s="44">
        <v>1.4812620352540364E-4</v>
      </c>
      <c r="AC141" s="44">
        <v>1.7964304441552893E-4</v>
      </c>
      <c r="AD141" s="44">
        <v>1.3386295711467959E-4</v>
      </c>
      <c r="AE141" s="44">
        <v>1.3734658094681474E-4</v>
      </c>
      <c r="AF141" s="44">
        <v>1.4486961734439004E-4</v>
      </c>
      <c r="AG141" s="44">
        <v>1.5018063392914255E-4</v>
      </c>
      <c r="AH141" s="44">
        <v>2.9278902459427806E-4</v>
      </c>
      <c r="AI141" s="44">
        <v>1.2029325930671222E-3</v>
      </c>
      <c r="AJ141" s="44">
        <v>6.613021214337966E-3</v>
      </c>
      <c r="AK141" s="44">
        <v>1.9352402336853726E-4</v>
      </c>
      <c r="AL141" s="44">
        <v>1.613161891644576E-3</v>
      </c>
    </row>
    <row r="142" spans="1:38">
      <c r="A142" s="1" t="s">
        <v>17</v>
      </c>
      <c r="B142" s="1" t="s">
        <v>87</v>
      </c>
      <c r="C142" s="3">
        <v>175730</v>
      </c>
      <c r="D142" s="3">
        <v>359069</v>
      </c>
      <c r="E142" s="3">
        <v>392990</v>
      </c>
      <c r="F142" s="3">
        <v>351212</v>
      </c>
      <c r="G142" s="3">
        <v>323707</v>
      </c>
      <c r="H142" s="3">
        <v>369759</v>
      </c>
      <c r="I142" s="3">
        <v>342674</v>
      </c>
      <c r="J142" s="3">
        <v>207966</v>
      </c>
      <c r="K142" s="3">
        <v>129993</v>
      </c>
      <c r="L142" s="3">
        <v>62331</v>
      </c>
      <c r="M142" s="3">
        <v>2315141</v>
      </c>
      <c r="N142" s="3">
        <v>400290</v>
      </c>
      <c r="O142" s="4">
        <v>127</v>
      </c>
      <c r="P142" s="4">
        <v>69</v>
      </c>
      <c r="Q142" s="4">
        <v>60</v>
      </c>
      <c r="R142" s="4">
        <v>71</v>
      </c>
      <c r="S142" s="4">
        <v>80</v>
      </c>
      <c r="T142" s="4">
        <v>48</v>
      </c>
      <c r="U142" s="4">
        <v>58</v>
      </c>
      <c r="V142" s="4">
        <v>52</v>
      </c>
      <c r="W142" s="4">
        <v>117</v>
      </c>
      <c r="X142" s="4">
        <v>333</v>
      </c>
      <c r="Y142" s="4">
        <v>513</v>
      </c>
      <c r="Z142" s="4">
        <v>502</v>
      </c>
      <c r="AA142" s="44">
        <v>7.2269959597109196E-4</v>
      </c>
      <c r="AB142" s="44">
        <v>1.9216362314764015E-4</v>
      </c>
      <c r="AC142" s="44">
        <v>1.5267564060154201E-4</v>
      </c>
      <c r="AD142" s="44">
        <v>2.0215710169356401E-4</v>
      </c>
      <c r="AE142" s="44">
        <v>2.4713707148748713E-4</v>
      </c>
      <c r="AF142" s="44">
        <v>1.29814284439324E-4</v>
      </c>
      <c r="AG142" s="44">
        <v>1.6925707815591495E-4</v>
      </c>
      <c r="AH142" s="44">
        <v>2.5004087206562613E-4</v>
      </c>
      <c r="AI142" s="44">
        <v>9.0004846414806956E-4</v>
      </c>
      <c r="AJ142" s="44">
        <v>5.3424459739134624E-3</v>
      </c>
      <c r="AK142" s="44">
        <v>2.215847760460378E-4</v>
      </c>
      <c r="AL142" s="44">
        <v>1.2540907841814685E-3</v>
      </c>
    </row>
    <row r="143" spans="1:38">
      <c r="A143" s="1" t="s">
        <v>17</v>
      </c>
      <c r="B143" s="1" t="s">
        <v>88</v>
      </c>
      <c r="C143" s="3">
        <v>182169</v>
      </c>
      <c r="D143" s="3">
        <v>374904</v>
      </c>
      <c r="E143" s="3">
        <v>415293</v>
      </c>
      <c r="F143" s="3">
        <v>365566</v>
      </c>
      <c r="G143" s="3">
        <v>335910</v>
      </c>
      <c r="H143" s="3">
        <v>381435</v>
      </c>
      <c r="I143" s="3">
        <v>367715</v>
      </c>
      <c r="J143" s="3">
        <v>229342</v>
      </c>
      <c r="K143" s="3">
        <v>138598</v>
      </c>
      <c r="L143" s="3">
        <v>67487</v>
      </c>
      <c r="M143" s="3">
        <v>2422992</v>
      </c>
      <c r="N143" s="3">
        <v>435427</v>
      </c>
      <c r="O143" s="4">
        <v>122</v>
      </c>
      <c r="P143" s="4">
        <v>56</v>
      </c>
      <c r="Q143" s="4">
        <v>55</v>
      </c>
      <c r="R143" s="4">
        <v>71</v>
      </c>
      <c r="S143" s="4">
        <v>58</v>
      </c>
      <c r="T143" s="4">
        <v>59</v>
      </c>
      <c r="U143" s="4">
        <v>66</v>
      </c>
      <c r="V143" s="4">
        <v>59</v>
      </c>
      <c r="W143" s="4">
        <v>120</v>
      </c>
      <c r="X143" s="4">
        <v>353</v>
      </c>
      <c r="Y143" s="4">
        <v>487</v>
      </c>
      <c r="Z143" s="4">
        <v>532</v>
      </c>
      <c r="AA143" s="44">
        <v>6.6970779880221108E-4</v>
      </c>
      <c r="AB143" s="44">
        <v>1.4937157245588204E-4</v>
      </c>
      <c r="AC143" s="44">
        <v>1.3243661703905436E-4</v>
      </c>
      <c r="AD143" s="44">
        <v>1.9421937488716128E-4</v>
      </c>
      <c r="AE143" s="44">
        <v>1.7266529725224017E-4</v>
      </c>
      <c r="AF143" s="44">
        <v>1.5467904098994585E-4</v>
      </c>
      <c r="AG143" s="44">
        <v>1.7948683083366193E-4</v>
      </c>
      <c r="AH143" s="44">
        <v>2.572577199117475E-4</v>
      </c>
      <c r="AI143" s="44">
        <v>8.6581335950013712E-4</v>
      </c>
      <c r="AJ143" s="44">
        <v>5.2306370115725994E-3</v>
      </c>
      <c r="AK143" s="44">
        <v>2.0099117124612874E-4</v>
      </c>
      <c r="AL143" s="44">
        <v>1.2217891862470632E-3</v>
      </c>
    </row>
    <row r="144" spans="1:38">
      <c r="A144" s="1" t="s">
        <v>17</v>
      </c>
      <c r="B144" s="1" t="s">
        <v>89</v>
      </c>
      <c r="C144" s="3">
        <v>173931</v>
      </c>
      <c r="D144" s="3">
        <v>357742</v>
      </c>
      <c r="E144" s="3">
        <v>396740</v>
      </c>
      <c r="F144" s="3">
        <v>352108</v>
      </c>
      <c r="G144" s="3">
        <v>324972</v>
      </c>
      <c r="H144" s="3">
        <v>356191</v>
      </c>
      <c r="I144" s="3">
        <v>350212</v>
      </c>
      <c r="J144" s="3">
        <v>225778</v>
      </c>
      <c r="K144" s="3">
        <v>128111</v>
      </c>
      <c r="L144" s="3">
        <v>62702</v>
      </c>
      <c r="M144" s="3">
        <v>2311896</v>
      </c>
      <c r="N144" s="3">
        <v>416591</v>
      </c>
      <c r="O144" s="4">
        <v>106</v>
      </c>
      <c r="P144" s="4">
        <v>63</v>
      </c>
      <c r="Q144" s="4">
        <v>60</v>
      </c>
      <c r="R144" s="4">
        <v>63</v>
      </c>
      <c r="S144" s="4">
        <v>63</v>
      </c>
      <c r="T144" s="4">
        <v>66</v>
      </c>
      <c r="U144" s="4">
        <v>63</v>
      </c>
      <c r="V144" s="4">
        <v>52</v>
      </c>
      <c r="W144" s="4">
        <v>104</v>
      </c>
      <c r="X144" s="4">
        <v>294</v>
      </c>
      <c r="Y144" s="4">
        <v>484</v>
      </c>
      <c r="Z144" s="4">
        <v>450</v>
      </c>
      <c r="AA144" s="44">
        <v>6.0943707562194208E-4</v>
      </c>
      <c r="AB144" s="44">
        <v>1.7610456697843697E-4</v>
      </c>
      <c r="AC144" s="44">
        <v>1.5123254524373645E-4</v>
      </c>
      <c r="AD144" s="44">
        <v>1.7892237608915445E-4</v>
      </c>
      <c r="AE144" s="44">
        <v>1.93862855876814E-4</v>
      </c>
      <c r="AF144" s="44">
        <v>1.8529384515611006E-4</v>
      </c>
      <c r="AG144" s="44">
        <v>1.7989103742875744E-4</v>
      </c>
      <c r="AH144" s="44">
        <v>2.30314733942191E-4</v>
      </c>
      <c r="AI144" s="44">
        <v>8.1179602063835273E-4</v>
      </c>
      <c r="AJ144" s="44">
        <v>4.6888456508564318E-3</v>
      </c>
      <c r="AK144" s="44">
        <v>2.0935197777062635E-4</v>
      </c>
      <c r="AL144" s="44">
        <v>1.080196163623314E-3</v>
      </c>
    </row>
    <row r="145" spans="1:38">
      <c r="A145" s="1" t="s">
        <v>17</v>
      </c>
      <c r="B145" s="1" t="s">
        <v>90</v>
      </c>
      <c r="C145" s="3">
        <v>169114</v>
      </c>
      <c r="D145" s="3">
        <v>349808</v>
      </c>
      <c r="E145" s="3">
        <v>386059</v>
      </c>
      <c r="F145" s="3">
        <v>343839</v>
      </c>
      <c r="G145" s="3">
        <v>317583</v>
      </c>
      <c r="H145" s="3">
        <v>339116</v>
      </c>
      <c r="I145" s="3">
        <v>342395</v>
      </c>
      <c r="J145" s="3">
        <v>227642</v>
      </c>
      <c r="K145" s="3">
        <v>124672</v>
      </c>
      <c r="L145" s="3">
        <v>60676</v>
      </c>
      <c r="M145" s="3">
        <v>2247914</v>
      </c>
      <c r="N145" s="3">
        <v>412990</v>
      </c>
      <c r="O145" s="4">
        <v>132</v>
      </c>
      <c r="P145" s="4">
        <v>50</v>
      </c>
      <c r="Q145" s="4">
        <v>61</v>
      </c>
      <c r="R145" s="4">
        <v>50</v>
      </c>
      <c r="S145" s="4">
        <v>74</v>
      </c>
      <c r="T145" s="4">
        <v>66</v>
      </c>
      <c r="U145" s="4">
        <v>61</v>
      </c>
      <c r="V145" s="4">
        <v>72</v>
      </c>
      <c r="W145" s="4">
        <v>91</v>
      </c>
      <c r="X145" s="4">
        <v>327</v>
      </c>
      <c r="Y145" s="4">
        <v>494</v>
      </c>
      <c r="Z145" s="4">
        <v>490</v>
      </c>
      <c r="AA145" s="44">
        <v>7.805385716144139E-4</v>
      </c>
      <c r="AB145" s="44">
        <v>1.4293555321776518E-4</v>
      </c>
      <c r="AC145" s="44">
        <v>1.5800693676355169E-4</v>
      </c>
      <c r="AD145" s="44">
        <v>1.4541689569827739E-4</v>
      </c>
      <c r="AE145" s="44">
        <v>2.3300995330354584E-4</v>
      </c>
      <c r="AF145" s="44">
        <v>1.9462366859717618E-4</v>
      </c>
      <c r="AG145" s="44">
        <v>1.7815680719636677E-4</v>
      </c>
      <c r="AH145" s="44">
        <v>3.1628609834740513E-4</v>
      </c>
      <c r="AI145" s="44">
        <v>7.2991529774127308E-4</v>
      </c>
      <c r="AJ145" s="44">
        <v>5.3892807699914298E-3</v>
      </c>
      <c r="AK145" s="44">
        <v>2.1975929684142721E-4</v>
      </c>
      <c r="AL145" s="44">
        <v>1.1864694060388871E-3</v>
      </c>
    </row>
    <row r="146" spans="1:38">
      <c r="A146" s="1" t="s">
        <v>18</v>
      </c>
      <c r="B146" s="1" t="s">
        <v>82</v>
      </c>
      <c r="C146" s="3">
        <v>198381</v>
      </c>
      <c r="D146" s="3">
        <v>379062</v>
      </c>
      <c r="E146" s="3">
        <v>421148</v>
      </c>
      <c r="F146" s="3">
        <v>354336</v>
      </c>
      <c r="G146" s="3">
        <v>361398</v>
      </c>
      <c r="H146" s="3">
        <v>400817</v>
      </c>
      <c r="I146" s="3">
        <v>292660</v>
      </c>
      <c r="J146" s="3">
        <v>174039</v>
      </c>
      <c r="K146" s="3">
        <v>125550</v>
      </c>
      <c r="L146" s="3">
        <v>57577</v>
      </c>
      <c r="M146" s="3">
        <v>2407802</v>
      </c>
      <c r="N146" s="3">
        <v>357166</v>
      </c>
      <c r="O146" s="4">
        <v>110</v>
      </c>
      <c r="P146" s="4">
        <v>55</v>
      </c>
      <c r="Q146" s="4">
        <v>67</v>
      </c>
      <c r="R146" s="4">
        <v>66</v>
      </c>
      <c r="S146" s="4">
        <v>58</v>
      </c>
      <c r="T146" s="4">
        <v>34</v>
      </c>
      <c r="U146" s="4">
        <v>65</v>
      </c>
      <c r="V146" s="4">
        <v>74</v>
      </c>
      <c r="W146" s="4">
        <v>140</v>
      </c>
      <c r="X146" s="4">
        <v>322</v>
      </c>
      <c r="Y146" s="4">
        <v>455</v>
      </c>
      <c r="Z146" s="4">
        <v>536</v>
      </c>
      <c r="AA146" s="44">
        <v>5.5448858509635495E-4</v>
      </c>
      <c r="AB146" s="44">
        <v>1.4509499765209913E-4</v>
      </c>
      <c r="AC146" s="44">
        <v>1.5908896634912192E-4</v>
      </c>
      <c r="AD146" s="44">
        <v>1.8626388512598213E-4</v>
      </c>
      <c r="AE146" s="44">
        <v>1.6048788316482104E-4</v>
      </c>
      <c r="AF146" s="44">
        <v>8.4826741380729856E-5</v>
      </c>
      <c r="AG146" s="44">
        <v>2.2210073122394587E-4</v>
      </c>
      <c r="AH146" s="44">
        <v>4.2519205465441654E-4</v>
      </c>
      <c r="AI146" s="44">
        <v>1.1150935882118678E-3</v>
      </c>
      <c r="AJ146" s="44">
        <v>5.5925108984490332E-3</v>
      </c>
      <c r="AK146" s="44">
        <v>1.8896902652294499E-4</v>
      </c>
      <c r="AL146" s="44">
        <v>1.5007027544615109E-3</v>
      </c>
    </row>
    <row r="147" spans="1:38">
      <c r="A147" s="1" t="s">
        <v>18</v>
      </c>
      <c r="B147" s="1" t="s">
        <v>83</v>
      </c>
      <c r="C147" s="3">
        <v>193043</v>
      </c>
      <c r="D147" s="3">
        <v>383288</v>
      </c>
      <c r="E147" s="3">
        <v>401105</v>
      </c>
      <c r="F147" s="3">
        <v>350790</v>
      </c>
      <c r="G147" s="3">
        <v>347561</v>
      </c>
      <c r="H147" s="3">
        <v>396198</v>
      </c>
      <c r="I147" s="3">
        <v>300943</v>
      </c>
      <c r="J147" s="3">
        <v>176180</v>
      </c>
      <c r="K147" s="3">
        <v>123567</v>
      </c>
      <c r="L147" s="3">
        <v>56193</v>
      </c>
      <c r="M147" s="3">
        <v>2372928</v>
      </c>
      <c r="N147" s="3">
        <v>355940</v>
      </c>
      <c r="O147" s="4">
        <v>109</v>
      </c>
      <c r="P147" s="4">
        <v>63</v>
      </c>
      <c r="Q147" s="4">
        <v>61</v>
      </c>
      <c r="R147" s="4">
        <v>58</v>
      </c>
      <c r="S147" s="4">
        <v>56</v>
      </c>
      <c r="T147" s="4">
        <v>62</v>
      </c>
      <c r="U147" s="4">
        <v>51</v>
      </c>
      <c r="V147" s="4">
        <v>50</v>
      </c>
      <c r="W147" s="4">
        <v>122</v>
      </c>
      <c r="X147" s="4">
        <v>303</v>
      </c>
      <c r="Y147" s="4">
        <v>460</v>
      </c>
      <c r="Z147" s="4">
        <v>475</v>
      </c>
      <c r="AA147" s="44">
        <v>5.646410385250955E-4</v>
      </c>
      <c r="AB147" s="44">
        <v>1.6436726430256099E-4</v>
      </c>
      <c r="AC147" s="44">
        <v>1.5207987933334163E-4</v>
      </c>
      <c r="AD147" s="44">
        <v>1.6534108726018416E-4</v>
      </c>
      <c r="AE147" s="44">
        <v>1.61122795710681E-4</v>
      </c>
      <c r="AF147" s="44">
        <v>1.5648741285922694E-4</v>
      </c>
      <c r="AG147" s="44">
        <v>1.6946730776259955E-4</v>
      </c>
      <c r="AH147" s="44">
        <v>2.8380065841752754E-4</v>
      </c>
      <c r="AI147" s="44">
        <v>9.873186206673303E-4</v>
      </c>
      <c r="AJ147" s="44">
        <v>5.392130692435001E-3</v>
      </c>
      <c r="AK147" s="44">
        <v>1.938533322544974E-4</v>
      </c>
      <c r="AL147" s="44">
        <v>1.334494577737821E-3</v>
      </c>
    </row>
    <row r="148" spans="1:38">
      <c r="A148" s="1" t="s">
        <v>18</v>
      </c>
      <c r="B148" s="1" t="s">
        <v>84</v>
      </c>
      <c r="C148" s="3">
        <v>194620</v>
      </c>
      <c r="D148" s="3">
        <v>388335</v>
      </c>
      <c r="E148" s="3">
        <v>381352</v>
      </c>
      <c r="F148" s="3">
        <v>356552</v>
      </c>
      <c r="G148" s="3">
        <v>348132</v>
      </c>
      <c r="H148" s="3">
        <v>396273</v>
      </c>
      <c r="I148" s="3">
        <v>312316</v>
      </c>
      <c r="J148" s="3">
        <v>179608</v>
      </c>
      <c r="K148" s="3">
        <v>120844</v>
      </c>
      <c r="L148" s="3">
        <v>54984</v>
      </c>
      <c r="M148" s="3">
        <v>2377580</v>
      </c>
      <c r="N148" s="3">
        <v>355436</v>
      </c>
      <c r="O148" s="4">
        <v>110</v>
      </c>
      <c r="P148" s="4">
        <v>66</v>
      </c>
      <c r="Q148" s="4">
        <v>49</v>
      </c>
      <c r="R148" s="4">
        <v>50</v>
      </c>
      <c r="S148" s="4">
        <v>55</v>
      </c>
      <c r="T148" s="4">
        <v>70</v>
      </c>
      <c r="U148" s="4">
        <v>62</v>
      </c>
      <c r="V148" s="4">
        <v>60</v>
      </c>
      <c r="W148" s="4">
        <v>136</v>
      </c>
      <c r="X148" s="4">
        <v>374</v>
      </c>
      <c r="Y148" s="4">
        <v>462</v>
      </c>
      <c r="Z148" s="4">
        <v>570</v>
      </c>
      <c r="AA148" s="44">
        <v>5.6520398725721924E-4</v>
      </c>
      <c r="AB148" s="44">
        <v>1.6995635211866043E-4</v>
      </c>
      <c r="AC148" s="44">
        <v>1.2849021376575972E-4</v>
      </c>
      <c r="AD148" s="44">
        <v>1.4023199982050305E-4</v>
      </c>
      <c r="AE148" s="44">
        <v>1.5798605126790988E-4</v>
      </c>
      <c r="AF148" s="44">
        <v>1.7664589815606917E-4</v>
      </c>
      <c r="AG148" s="44">
        <v>1.9851688674291424E-4</v>
      </c>
      <c r="AH148" s="44">
        <v>3.3406084361498376E-4</v>
      </c>
      <c r="AI148" s="44">
        <v>1.125417894144517E-3</v>
      </c>
      <c r="AJ148" s="44">
        <v>6.8019787574567147E-3</v>
      </c>
      <c r="AK148" s="44">
        <v>1.9431522808906535E-4</v>
      </c>
      <c r="AL148" s="44">
        <v>1.6036642320980429E-3</v>
      </c>
    </row>
    <row r="149" spans="1:38">
      <c r="A149" s="1" t="s">
        <v>18</v>
      </c>
      <c r="B149" s="1" t="s">
        <v>85</v>
      </c>
      <c r="C149" s="3">
        <v>198921</v>
      </c>
      <c r="D149" s="3">
        <v>391642</v>
      </c>
      <c r="E149" s="3">
        <v>402601</v>
      </c>
      <c r="F149" s="3">
        <v>369303</v>
      </c>
      <c r="G149" s="3">
        <v>341479</v>
      </c>
      <c r="H149" s="3">
        <v>392482</v>
      </c>
      <c r="I149" s="3">
        <v>322888</v>
      </c>
      <c r="J149" s="3">
        <v>185635</v>
      </c>
      <c r="K149" s="3">
        <v>121127</v>
      </c>
      <c r="L149" s="3">
        <v>57440</v>
      </c>
      <c r="M149" s="3">
        <v>2419316</v>
      </c>
      <c r="N149" s="3">
        <v>364202</v>
      </c>
      <c r="O149" s="4">
        <v>129</v>
      </c>
      <c r="P149" s="4">
        <v>77</v>
      </c>
      <c r="Q149" s="4">
        <v>58</v>
      </c>
      <c r="R149" s="4">
        <v>45</v>
      </c>
      <c r="S149" s="4">
        <v>58</v>
      </c>
      <c r="T149" s="4">
        <v>67</v>
      </c>
      <c r="U149" s="4">
        <v>66</v>
      </c>
      <c r="V149" s="4">
        <v>57</v>
      </c>
      <c r="W149" s="4">
        <v>149</v>
      </c>
      <c r="X149" s="4">
        <v>348</v>
      </c>
      <c r="Y149" s="4">
        <v>500</v>
      </c>
      <c r="Z149" s="4">
        <v>554</v>
      </c>
      <c r="AA149" s="44">
        <v>6.4849865021792568E-4</v>
      </c>
      <c r="AB149" s="44">
        <v>1.9660812680968843E-4</v>
      </c>
      <c r="AC149" s="44">
        <v>1.4406322885437444E-4</v>
      </c>
      <c r="AD149" s="44">
        <v>1.2185116286626428E-4</v>
      </c>
      <c r="AE149" s="44">
        <v>1.6984939044567895E-4</v>
      </c>
      <c r="AF149" s="44">
        <v>1.7070846561116179E-4</v>
      </c>
      <c r="AG149" s="44">
        <v>2.0440524268476996E-4</v>
      </c>
      <c r="AH149" s="44">
        <v>3.0705416543216527E-4</v>
      </c>
      <c r="AI149" s="44">
        <v>1.2301138474493712E-3</v>
      </c>
      <c r="AJ149" s="44">
        <v>6.0584958217270194E-3</v>
      </c>
      <c r="AK149" s="44">
        <v>2.0666998440881638E-4</v>
      </c>
      <c r="AL149" s="44">
        <v>1.5211338762554847E-3</v>
      </c>
    </row>
    <row r="150" spans="1:38">
      <c r="A150" s="1" t="s">
        <v>18</v>
      </c>
      <c r="B150" s="1" t="s">
        <v>86</v>
      </c>
      <c r="C150" s="3">
        <v>189133</v>
      </c>
      <c r="D150" s="3">
        <v>376465</v>
      </c>
      <c r="E150" s="3">
        <v>385941</v>
      </c>
      <c r="F150" s="3">
        <v>356240</v>
      </c>
      <c r="G150" s="3">
        <v>325041</v>
      </c>
      <c r="H150" s="3">
        <v>368018</v>
      </c>
      <c r="I150" s="3">
        <v>318043</v>
      </c>
      <c r="J150" s="3">
        <v>183624</v>
      </c>
      <c r="K150" s="3">
        <v>113377</v>
      </c>
      <c r="L150" s="3">
        <v>55207</v>
      </c>
      <c r="M150" s="3">
        <v>2318881</v>
      </c>
      <c r="N150" s="3">
        <v>352208</v>
      </c>
      <c r="O150" s="4">
        <v>128</v>
      </c>
      <c r="P150" s="4">
        <v>60</v>
      </c>
      <c r="Q150" s="4">
        <v>50</v>
      </c>
      <c r="R150" s="4">
        <v>64</v>
      </c>
      <c r="S150" s="4">
        <v>49</v>
      </c>
      <c r="T150" s="4">
        <v>72</v>
      </c>
      <c r="U150" s="4">
        <v>54</v>
      </c>
      <c r="V150" s="4">
        <v>70</v>
      </c>
      <c r="W150" s="4">
        <v>137</v>
      </c>
      <c r="X150" s="4">
        <v>403</v>
      </c>
      <c r="Y150" s="4">
        <v>477</v>
      </c>
      <c r="Z150" s="4">
        <v>610</v>
      </c>
      <c r="AA150" s="44">
        <v>6.7677242998313359E-4</v>
      </c>
      <c r="AB150" s="44">
        <v>1.5937736575777296E-4</v>
      </c>
      <c r="AC150" s="44">
        <v>1.2955348097248024E-4</v>
      </c>
      <c r="AD150" s="44">
        <v>1.7965416573096789E-4</v>
      </c>
      <c r="AE150" s="44">
        <v>1.5075021305004601E-4</v>
      </c>
      <c r="AF150" s="44">
        <v>1.9564260443782642E-4</v>
      </c>
      <c r="AG150" s="44">
        <v>1.6978836195105694E-4</v>
      </c>
      <c r="AH150" s="44">
        <v>3.8121378469045442E-4</v>
      </c>
      <c r="AI150" s="44">
        <v>1.2083579561992291E-3</v>
      </c>
      <c r="AJ150" s="44">
        <v>7.2997989385404022E-3</v>
      </c>
      <c r="AK150" s="44">
        <v>2.0570266434543212E-4</v>
      </c>
      <c r="AL150" s="44">
        <v>1.7319311316040522E-3</v>
      </c>
    </row>
    <row r="151" spans="1:38">
      <c r="A151" s="1" t="s">
        <v>18</v>
      </c>
      <c r="B151" s="1" t="s">
        <v>87</v>
      </c>
      <c r="C151" s="3">
        <v>190666</v>
      </c>
      <c r="D151" s="3">
        <v>380038</v>
      </c>
      <c r="E151" s="3">
        <v>393377</v>
      </c>
      <c r="F151" s="3">
        <v>366115</v>
      </c>
      <c r="G151" s="3">
        <v>328827</v>
      </c>
      <c r="H151" s="3">
        <v>364891</v>
      </c>
      <c r="I151" s="3">
        <v>330569</v>
      </c>
      <c r="J151" s="3">
        <v>193838</v>
      </c>
      <c r="K151" s="3">
        <v>117805</v>
      </c>
      <c r="L151" s="3">
        <v>56418</v>
      </c>
      <c r="M151" s="3">
        <v>2354483</v>
      </c>
      <c r="N151" s="3">
        <v>368061</v>
      </c>
      <c r="O151" s="4">
        <v>118</v>
      </c>
      <c r="P151" s="4">
        <v>71</v>
      </c>
      <c r="Q151" s="4">
        <v>70</v>
      </c>
      <c r="R151" s="4">
        <v>59</v>
      </c>
      <c r="S151" s="4">
        <v>63</v>
      </c>
      <c r="T151" s="4">
        <v>50</v>
      </c>
      <c r="U151" s="4">
        <v>58</v>
      </c>
      <c r="V151" s="4">
        <v>86</v>
      </c>
      <c r="W151" s="4">
        <v>141</v>
      </c>
      <c r="X151" s="4">
        <v>307</v>
      </c>
      <c r="Y151" s="4">
        <v>489</v>
      </c>
      <c r="Z151" s="4">
        <v>534</v>
      </c>
      <c r="AA151" s="44">
        <v>6.1888328280868118E-4</v>
      </c>
      <c r="AB151" s="44">
        <v>1.8682342292086581E-4</v>
      </c>
      <c r="AC151" s="44">
        <v>1.7794634663439906E-4</v>
      </c>
      <c r="AD151" s="44">
        <v>1.6115155074225313E-4</v>
      </c>
      <c r="AE151" s="44">
        <v>1.9159010665182604E-4</v>
      </c>
      <c r="AF151" s="44">
        <v>1.3702722182788832E-4</v>
      </c>
      <c r="AG151" s="44">
        <v>1.7545504871902689E-4</v>
      </c>
      <c r="AH151" s="44">
        <v>4.4366945593743228E-4</v>
      </c>
      <c r="AI151" s="44">
        <v>1.1968931709180426E-3</v>
      </c>
      <c r="AJ151" s="44">
        <v>5.4415257541919242E-3</v>
      </c>
      <c r="AK151" s="44">
        <v>2.0768890665169381E-4</v>
      </c>
      <c r="AL151" s="44">
        <v>1.4508464629504349E-3</v>
      </c>
    </row>
    <row r="152" spans="1:38">
      <c r="A152" s="1" t="s">
        <v>18</v>
      </c>
      <c r="B152" s="1" t="s">
        <v>88</v>
      </c>
      <c r="C152" s="3">
        <v>190650</v>
      </c>
      <c r="D152" s="3">
        <v>384680</v>
      </c>
      <c r="E152" s="3">
        <v>402593</v>
      </c>
      <c r="F152" s="3">
        <v>369336</v>
      </c>
      <c r="G152" s="3">
        <v>330557</v>
      </c>
      <c r="H152" s="3">
        <v>361924</v>
      </c>
      <c r="I152" s="3">
        <v>342508</v>
      </c>
      <c r="J152" s="3">
        <v>208160</v>
      </c>
      <c r="K152" s="3">
        <v>119857</v>
      </c>
      <c r="L152" s="3">
        <v>57200</v>
      </c>
      <c r="M152" s="3">
        <v>2382248</v>
      </c>
      <c r="N152" s="3">
        <v>385217</v>
      </c>
      <c r="O152" s="4">
        <v>127</v>
      </c>
      <c r="P152" s="4">
        <v>42</v>
      </c>
      <c r="Q152" s="4">
        <v>37</v>
      </c>
      <c r="R152" s="4">
        <v>63</v>
      </c>
      <c r="S152" s="4">
        <v>66</v>
      </c>
      <c r="T152" s="4">
        <v>65</v>
      </c>
      <c r="U152" s="4">
        <v>39</v>
      </c>
      <c r="V152" s="4">
        <v>69</v>
      </c>
      <c r="W152" s="4">
        <v>132</v>
      </c>
      <c r="X152" s="4">
        <v>360</v>
      </c>
      <c r="Y152" s="4">
        <v>439</v>
      </c>
      <c r="Z152" s="4">
        <v>561</v>
      </c>
      <c r="AA152" s="44">
        <v>6.6614214529242067E-4</v>
      </c>
      <c r="AB152" s="44">
        <v>1.091816574815431E-4</v>
      </c>
      <c r="AC152" s="44">
        <v>9.1904230823685462E-5</v>
      </c>
      <c r="AD152" s="44">
        <v>1.7057638573006692E-4</v>
      </c>
      <c r="AE152" s="44">
        <v>1.9966299306927398E-4</v>
      </c>
      <c r="AF152" s="44">
        <v>1.7959571622771633E-4</v>
      </c>
      <c r="AG152" s="44">
        <v>1.1386595349597674E-4</v>
      </c>
      <c r="AH152" s="44">
        <v>3.3147578785549576E-4</v>
      </c>
      <c r="AI152" s="44">
        <v>1.1013123972734174E-3</v>
      </c>
      <c r="AJ152" s="44">
        <v>6.2937062937062941E-3</v>
      </c>
      <c r="AK152" s="44">
        <v>1.8427972234628804E-4</v>
      </c>
      <c r="AL152" s="44">
        <v>1.4563220210946038E-3</v>
      </c>
    </row>
    <row r="153" spans="1:38">
      <c r="A153" s="1" t="s">
        <v>18</v>
      </c>
      <c r="B153" s="1" t="s">
        <v>89</v>
      </c>
      <c r="C153" s="3">
        <v>188429</v>
      </c>
      <c r="D153" s="3">
        <v>381358</v>
      </c>
      <c r="E153" s="3">
        <v>399275</v>
      </c>
      <c r="F153" s="3">
        <v>368147</v>
      </c>
      <c r="G153" s="3">
        <v>330276</v>
      </c>
      <c r="H153" s="3">
        <v>350025</v>
      </c>
      <c r="I153" s="3">
        <v>341017</v>
      </c>
      <c r="J153" s="3">
        <v>210821</v>
      </c>
      <c r="K153" s="3">
        <v>117965</v>
      </c>
      <c r="L153" s="3">
        <v>56079</v>
      </c>
      <c r="M153" s="3">
        <v>2358527</v>
      </c>
      <c r="N153" s="3">
        <v>384865</v>
      </c>
      <c r="O153" s="4">
        <v>110</v>
      </c>
      <c r="P153" s="4">
        <v>63</v>
      </c>
      <c r="Q153" s="4">
        <v>70</v>
      </c>
      <c r="R153" s="4">
        <v>56</v>
      </c>
      <c r="S153" s="4">
        <v>78</v>
      </c>
      <c r="T153" s="4">
        <v>67</v>
      </c>
      <c r="U153" s="4">
        <v>77</v>
      </c>
      <c r="V153" s="4">
        <v>80</v>
      </c>
      <c r="W153" s="4">
        <v>109</v>
      </c>
      <c r="X153" s="4">
        <v>272</v>
      </c>
      <c r="Y153" s="4">
        <v>521</v>
      </c>
      <c r="Z153" s="4">
        <v>461</v>
      </c>
      <c r="AA153" s="44">
        <v>5.8377425980077379E-4</v>
      </c>
      <c r="AB153" s="44">
        <v>1.6519910425374582E-4</v>
      </c>
      <c r="AC153" s="44">
        <v>1.7531776344624633E-4</v>
      </c>
      <c r="AD153" s="44">
        <v>1.5211315045348734E-4</v>
      </c>
      <c r="AE153" s="44">
        <v>2.3616611561239691E-4</v>
      </c>
      <c r="AF153" s="44">
        <v>1.914148989357903E-4</v>
      </c>
      <c r="AG153" s="44">
        <v>2.2579519496095503E-4</v>
      </c>
      <c r="AH153" s="44">
        <v>3.7946883849331899E-4</v>
      </c>
      <c r="AI153" s="44">
        <v>9.2400288221082527E-4</v>
      </c>
      <c r="AJ153" s="44">
        <v>4.8503004689812584E-3</v>
      </c>
      <c r="AK153" s="44">
        <v>2.2090058752772388E-4</v>
      </c>
      <c r="AL153" s="44">
        <v>1.1978226131240824E-3</v>
      </c>
    </row>
    <row r="154" spans="1:38">
      <c r="A154" s="1" t="s">
        <v>18</v>
      </c>
      <c r="B154" s="1" t="s">
        <v>90</v>
      </c>
      <c r="C154" s="3">
        <v>184170</v>
      </c>
      <c r="D154" s="3">
        <v>375936</v>
      </c>
      <c r="E154" s="3">
        <v>393529</v>
      </c>
      <c r="F154" s="3">
        <v>363690</v>
      </c>
      <c r="G154" s="3">
        <v>327496</v>
      </c>
      <c r="H154" s="3">
        <v>335858</v>
      </c>
      <c r="I154" s="3">
        <v>340465</v>
      </c>
      <c r="J154" s="3">
        <v>218254</v>
      </c>
      <c r="K154" s="3">
        <v>118126</v>
      </c>
      <c r="L154" s="3">
        <v>57359</v>
      </c>
      <c r="M154" s="3">
        <v>2321144</v>
      </c>
      <c r="N154" s="3">
        <v>393739</v>
      </c>
      <c r="O154" s="4">
        <v>108</v>
      </c>
      <c r="P154" s="4">
        <v>53</v>
      </c>
      <c r="Q154" s="4">
        <v>70</v>
      </c>
      <c r="R154" s="4">
        <v>57</v>
      </c>
      <c r="S154" s="4">
        <v>41</v>
      </c>
      <c r="T154" s="4">
        <v>45</v>
      </c>
      <c r="U154" s="4">
        <v>57</v>
      </c>
      <c r="V154" s="4">
        <v>75</v>
      </c>
      <c r="W154" s="4">
        <v>129</v>
      </c>
      <c r="X154" s="4">
        <v>283</v>
      </c>
      <c r="Y154" s="4">
        <v>431</v>
      </c>
      <c r="Z154" s="4">
        <v>487</v>
      </c>
      <c r="AA154" s="44">
        <v>5.8641472552532986E-4</v>
      </c>
      <c r="AB154" s="44">
        <v>1.4098144364998297E-4</v>
      </c>
      <c r="AC154" s="44">
        <v>1.7787761511858083E-4</v>
      </c>
      <c r="AD154" s="44">
        <v>1.5672688278478924E-4</v>
      </c>
      <c r="AE154" s="44">
        <v>1.2519236876175588E-4</v>
      </c>
      <c r="AF154" s="44">
        <v>1.3398519612455265E-4</v>
      </c>
      <c r="AG154" s="44">
        <v>1.6741808996519465E-4</v>
      </c>
      <c r="AH154" s="44">
        <v>3.4363631365289985E-4</v>
      </c>
      <c r="AI154" s="44">
        <v>1.0920542471598124E-3</v>
      </c>
      <c r="AJ154" s="44">
        <v>4.9338377586778011E-3</v>
      </c>
      <c r="AK154" s="44">
        <v>1.8568430050009823E-4</v>
      </c>
      <c r="AL154" s="44">
        <v>1.2368599503732168E-3</v>
      </c>
    </row>
    <row r="155" spans="1:38">
      <c r="A155" s="1" t="s">
        <v>19</v>
      </c>
      <c r="B155" s="1" t="s">
        <v>82</v>
      </c>
      <c r="C155" s="3">
        <v>282641</v>
      </c>
      <c r="D155" s="3">
        <v>550569</v>
      </c>
      <c r="E155" s="3">
        <v>588038</v>
      </c>
      <c r="F155" s="3">
        <v>564454</v>
      </c>
      <c r="G155" s="3">
        <v>598816</v>
      </c>
      <c r="H155" s="3">
        <v>623014</v>
      </c>
      <c r="I155" s="3">
        <v>483962</v>
      </c>
      <c r="J155" s="3">
        <v>296066</v>
      </c>
      <c r="K155" s="3">
        <v>183839</v>
      </c>
      <c r="L155" s="3">
        <v>67032</v>
      </c>
      <c r="M155" s="3">
        <v>3691494</v>
      </c>
      <c r="N155" s="3">
        <v>546937</v>
      </c>
      <c r="O155" s="4">
        <v>128</v>
      </c>
      <c r="P155" s="4">
        <v>61</v>
      </c>
      <c r="Q155" s="4">
        <v>65</v>
      </c>
      <c r="R155" s="4">
        <v>55</v>
      </c>
      <c r="S155" s="4">
        <v>75</v>
      </c>
      <c r="T155" s="4">
        <v>53</v>
      </c>
      <c r="U155" s="4">
        <v>73</v>
      </c>
      <c r="V155" s="4">
        <v>133</v>
      </c>
      <c r="W155" s="4">
        <v>268</v>
      </c>
      <c r="X155" s="4">
        <v>398</v>
      </c>
      <c r="Y155" s="4">
        <v>510</v>
      </c>
      <c r="Z155" s="4">
        <v>799</v>
      </c>
      <c r="AA155" s="44">
        <v>4.5287131024869006E-4</v>
      </c>
      <c r="AB155" s="44">
        <v>1.1079446899480356E-4</v>
      </c>
      <c r="AC155" s="44">
        <v>1.1053707413466477E-4</v>
      </c>
      <c r="AD155" s="44">
        <v>9.7439295319016257E-5</v>
      </c>
      <c r="AE155" s="44">
        <v>1.2524715438465238E-4</v>
      </c>
      <c r="AF155" s="44">
        <v>8.5070319447075031E-5</v>
      </c>
      <c r="AG155" s="44">
        <v>1.5083828895657097E-4</v>
      </c>
      <c r="AH155" s="44">
        <v>4.4922415947795425E-4</v>
      </c>
      <c r="AI155" s="44">
        <v>1.4577973117782406E-3</v>
      </c>
      <c r="AJ155" s="44">
        <v>5.937462704379998E-3</v>
      </c>
      <c r="AK155" s="44">
        <v>1.3815544600641365E-4</v>
      </c>
      <c r="AL155" s="44">
        <v>1.4608629513088345E-3</v>
      </c>
    </row>
    <row r="156" spans="1:38">
      <c r="A156" s="1" t="s">
        <v>19</v>
      </c>
      <c r="B156" s="1" t="s">
        <v>83</v>
      </c>
      <c r="C156" s="3">
        <v>262334</v>
      </c>
      <c r="D156" s="3">
        <v>531282</v>
      </c>
      <c r="E156" s="3">
        <v>554190</v>
      </c>
      <c r="F156" s="3">
        <v>528356</v>
      </c>
      <c r="G156" s="3">
        <v>558647</v>
      </c>
      <c r="H156" s="3">
        <v>596231</v>
      </c>
      <c r="I156" s="3">
        <v>477016</v>
      </c>
      <c r="J156" s="3">
        <v>289627</v>
      </c>
      <c r="K156" s="3">
        <v>170318</v>
      </c>
      <c r="L156" s="3">
        <v>64335</v>
      </c>
      <c r="M156" s="3">
        <v>3508056</v>
      </c>
      <c r="N156" s="3">
        <v>524280</v>
      </c>
      <c r="O156" s="4">
        <v>118</v>
      </c>
      <c r="P156" s="4">
        <v>62</v>
      </c>
      <c r="Q156" s="4">
        <v>59</v>
      </c>
      <c r="R156" s="4">
        <v>67</v>
      </c>
      <c r="S156" s="4">
        <v>52</v>
      </c>
      <c r="T156" s="4">
        <v>46</v>
      </c>
      <c r="U156" s="4">
        <v>78</v>
      </c>
      <c r="V156" s="4">
        <v>87</v>
      </c>
      <c r="W156" s="4">
        <v>266</v>
      </c>
      <c r="X156" s="4">
        <v>407</v>
      </c>
      <c r="Y156" s="4">
        <v>482</v>
      </c>
      <c r="Z156" s="4">
        <v>760</v>
      </c>
      <c r="AA156" s="44">
        <v>4.4980825969946712E-4</v>
      </c>
      <c r="AB156" s="44">
        <v>1.1669885296320975E-4</v>
      </c>
      <c r="AC156" s="44">
        <v>1.0646168281636262E-4</v>
      </c>
      <c r="AD156" s="44">
        <v>1.2680843976409844E-4</v>
      </c>
      <c r="AE156" s="44">
        <v>9.3082035704120854E-5</v>
      </c>
      <c r="AF156" s="44">
        <v>7.7151305450404289E-5</v>
      </c>
      <c r="AG156" s="44">
        <v>1.6351652774749693E-4</v>
      </c>
      <c r="AH156" s="44">
        <v>3.0038635900658431E-4</v>
      </c>
      <c r="AI156" s="44">
        <v>1.5617844267781444E-3</v>
      </c>
      <c r="AJ156" s="44">
        <v>6.3262609776948784E-3</v>
      </c>
      <c r="AK156" s="44">
        <v>1.3739803469499918E-4</v>
      </c>
      <c r="AL156" s="44">
        <v>1.4496070801861601E-3</v>
      </c>
    </row>
    <row r="157" spans="1:38">
      <c r="A157" s="1" t="s">
        <v>19</v>
      </c>
      <c r="B157" s="1" t="s">
        <v>84</v>
      </c>
      <c r="C157" s="3">
        <v>264714</v>
      </c>
      <c r="D157" s="3">
        <v>535486</v>
      </c>
      <c r="E157" s="3">
        <v>552511</v>
      </c>
      <c r="F157" s="3">
        <v>531918</v>
      </c>
      <c r="G157" s="3">
        <v>553618</v>
      </c>
      <c r="H157" s="3">
        <v>602995</v>
      </c>
      <c r="I157" s="3">
        <v>498247</v>
      </c>
      <c r="J157" s="3">
        <v>300977</v>
      </c>
      <c r="K157" s="3">
        <v>172501</v>
      </c>
      <c r="L157" s="3">
        <v>67738</v>
      </c>
      <c r="M157" s="3">
        <v>3539489</v>
      </c>
      <c r="N157" s="3">
        <v>541216</v>
      </c>
      <c r="O157" s="4">
        <v>151</v>
      </c>
      <c r="P157" s="4">
        <v>63</v>
      </c>
      <c r="Q157" s="4">
        <v>44</v>
      </c>
      <c r="R157" s="4">
        <v>64</v>
      </c>
      <c r="S157" s="4">
        <v>45</v>
      </c>
      <c r="T157" s="4">
        <v>89</v>
      </c>
      <c r="U157" s="4">
        <v>79</v>
      </c>
      <c r="V157" s="4">
        <v>119</v>
      </c>
      <c r="W157" s="4">
        <v>256</v>
      </c>
      <c r="X157" s="4">
        <v>386</v>
      </c>
      <c r="Y157" s="4">
        <v>535</v>
      </c>
      <c r="Z157" s="4">
        <v>761</v>
      </c>
      <c r="AA157" s="44">
        <v>5.7042695135126964E-4</v>
      </c>
      <c r="AB157" s="44">
        <v>1.1765013464404299E-4</v>
      </c>
      <c r="AC157" s="44">
        <v>7.9636423528219353E-5</v>
      </c>
      <c r="AD157" s="44">
        <v>1.2031929733530357E-4</v>
      </c>
      <c r="AE157" s="44">
        <v>8.1283484279774134E-5</v>
      </c>
      <c r="AF157" s="44">
        <v>1.4759658040282257E-4</v>
      </c>
      <c r="AG157" s="44">
        <v>1.5855589697479362E-4</v>
      </c>
      <c r="AH157" s="44">
        <v>3.9537904889742404E-4</v>
      </c>
      <c r="AI157" s="44">
        <v>1.4840493678297518E-3</v>
      </c>
      <c r="AJ157" s="44">
        <v>5.6984262895272966E-3</v>
      </c>
      <c r="AK157" s="44">
        <v>1.5115176230241144E-4</v>
      </c>
      <c r="AL157" s="44">
        <v>1.4060929462543605E-3</v>
      </c>
    </row>
    <row r="158" spans="1:38">
      <c r="A158" s="1" t="s">
        <v>19</v>
      </c>
      <c r="B158" s="1" t="s">
        <v>85</v>
      </c>
      <c r="C158" s="3">
        <v>271304</v>
      </c>
      <c r="D158" s="3">
        <v>548875</v>
      </c>
      <c r="E158" s="3">
        <v>570774</v>
      </c>
      <c r="F158" s="3">
        <v>545067</v>
      </c>
      <c r="G158" s="3">
        <v>559122</v>
      </c>
      <c r="H158" s="3">
        <v>613000</v>
      </c>
      <c r="I158" s="3">
        <v>519001</v>
      </c>
      <c r="J158" s="3">
        <v>316969</v>
      </c>
      <c r="K158" s="3">
        <v>175876</v>
      </c>
      <c r="L158" s="3">
        <v>68811</v>
      </c>
      <c r="M158" s="3">
        <v>3627143</v>
      </c>
      <c r="N158" s="3">
        <v>561656</v>
      </c>
      <c r="O158" s="4">
        <v>127</v>
      </c>
      <c r="P158" s="4">
        <v>55</v>
      </c>
      <c r="Q158" s="4">
        <v>83</v>
      </c>
      <c r="R158" s="4">
        <v>51</v>
      </c>
      <c r="S158" s="4">
        <v>62</v>
      </c>
      <c r="T158" s="4">
        <v>55</v>
      </c>
      <c r="U158" s="4">
        <v>70</v>
      </c>
      <c r="V158" s="4">
        <v>106</v>
      </c>
      <c r="W158" s="4">
        <v>244</v>
      </c>
      <c r="X158" s="4">
        <v>357</v>
      </c>
      <c r="Y158" s="4">
        <v>503</v>
      </c>
      <c r="Z158" s="4">
        <v>707</v>
      </c>
      <c r="AA158" s="44">
        <v>4.6810957449945449E-4</v>
      </c>
      <c r="AB158" s="44">
        <v>1.002049647005238E-4</v>
      </c>
      <c r="AC158" s="44">
        <v>1.4541657468630315E-4</v>
      </c>
      <c r="AD158" s="44">
        <v>9.3566478983317641E-5</v>
      </c>
      <c r="AE158" s="44">
        <v>1.1088814248053197E-4</v>
      </c>
      <c r="AF158" s="44">
        <v>8.9722675367047314E-5</v>
      </c>
      <c r="AG158" s="44">
        <v>1.3487449927842142E-4</v>
      </c>
      <c r="AH158" s="44">
        <v>3.34417561338806E-4</v>
      </c>
      <c r="AI158" s="44">
        <v>1.3873410812163115E-3</v>
      </c>
      <c r="AJ158" s="44">
        <v>5.188123991803636E-3</v>
      </c>
      <c r="AK158" s="44">
        <v>1.3867663888630805E-4</v>
      </c>
      <c r="AL158" s="44">
        <v>1.2587776147677582E-3</v>
      </c>
    </row>
    <row r="159" spans="1:38">
      <c r="A159" s="1" t="s">
        <v>19</v>
      </c>
      <c r="B159" s="1" t="s">
        <v>86</v>
      </c>
      <c r="C159" s="3">
        <v>261983</v>
      </c>
      <c r="D159" s="3">
        <v>534883</v>
      </c>
      <c r="E159" s="3">
        <v>559114</v>
      </c>
      <c r="F159" s="3">
        <v>534071</v>
      </c>
      <c r="G159" s="3">
        <v>536150</v>
      </c>
      <c r="H159" s="3">
        <v>592333</v>
      </c>
      <c r="I159" s="3">
        <v>518692</v>
      </c>
      <c r="J159" s="3">
        <v>318362</v>
      </c>
      <c r="K159" s="3">
        <v>172850</v>
      </c>
      <c r="L159" s="3">
        <v>68397</v>
      </c>
      <c r="M159" s="3">
        <v>3537226</v>
      </c>
      <c r="N159" s="3">
        <v>559609</v>
      </c>
      <c r="O159" s="4">
        <v>109</v>
      </c>
      <c r="P159" s="4">
        <v>66</v>
      </c>
      <c r="Q159" s="4">
        <v>60</v>
      </c>
      <c r="R159" s="4">
        <v>37</v>
      </c>
      <c r="S159" s="4">
        <v>58</v>
      </c>
      <c r="T159" s="4">
        <v>50</v>
      </c>
      <c r="U159" s="4">
        <v>72</v>
      </c>
      <c r="V159" s="4">
        <v>146</v>
      </c>
      <c r="W159" s="4">
        <v>231</v>
      </c>
      <c r="X159" s="4">
        <v>377</v>
      </c>
      <c r="Y159" s="4">
        <v>452</v>
      </c>
      <c r="Z159" s="4">
        <v>754</v>
      </c>
      <c r="AA159" s="44">
        <v>4.1605753045044909E-4</v>
      </c>
      <c r="AB159" s="44">
        <v>1.2339147065806914E-4</v>
      </c>
      <c r="AC159" s="44">
        <v>1.0731264107140941E-4</v>
      </c>
      <c r="AD159" s="44">
        <v>6.9279178236601502E-5</v>
      </c>
      <c r="AE159" s="44">
        <v>1.0817868133917747E-4</v>
      </c>
      <c r="AF159" s="44">
        <v>8.4411977721990841E-5</v>
      </c>
      <c r="AG159" s="44">
        <v>1.3881070076268769E-4</v>
      </c>
      <c r="AH159" s="44">
        <v>4.5859744567504915E-4</v>
      </c>
      <c r="AI159" s="44">
        <v>1.3364188602834827E-3</v>
      </c>
      <c r="AJ159" s="44">
        <v>5.5119376580844192E-3</v>
      </c>
      <c r="AK159" s="44">
        <v>1.2778374918650943E-4</v>
      </c>
      <c r="AL159" s="44">
        <v>1.3473693239386786E-3</v>
      </c>
    </row>
    <row r="160" spans="1:38">
      <c r="A160" s="1" t="s">
        <v>19</v>
      </c>
      <c r="B160" s="1" t="s">
        <v>87</v>
      </c>
      <c r="C160" s="3">
        <v>256074</v>
      </c>
      <c r="D160" s="3">
        <v>524578</v>
      </c>
      <c r="E160" s="3">
        <v>552551</v>
      </c>
      <c r="F160" s="3">
        <v>523776</v>
      </c>
      <c r="G160" s="3">
        <v>521889</v>
      </c>
      <c r="H160" s="3">
        <v>573286</v>
      </c>
      <c r="I160" s="3">
        <v>517332</v>
      </c>
      <c r="J160" s="3">
        <v>322117</v>
      </c>
      <c r="K160" s="3">
        <v>170648</v>
      </c>
      <c r="L160" s="3">
        <v>68685</v>
      </c>
      <c r="M160" s="3">
        <v>3469486</v>
      </c>
      <c r="N160" s="3">
        <v>561450</v>
      </c>
      <c r="O160" s="4">
        <v>125</v>
      </c>
      <c r="P160" s="4">
        <v>51</v>
      </c>
      <c r="Q160" s="4">
        <v>62</v>
      </c>
      <c r="R160" s="4">
        <v>54</v>
      </c>
      <c r="S160" s="4">
        <v>51</v>
      </c>
      <c r="T160" s="4">
        <v>74</v>
      </c>
      <c r="U160" s="4">
        <v>110</v>
      </c>
      <c r="V160" s="4">
        <v>171</v>
      </c>
      <c r="W160" s="4">
        <v>257</v>
      </c>
      <c r="X160" s="4">
        <v>374</v>
      </c>
      <c r="Y160" s="4">
        <v>527</v>
      </c>
      <c r="Z160" s="4">
        <v>802</v>
      </c>
      <c r="AA160" s="44">
        <v>4.8814014698876109E-4</v>
      </c>
      <c r="AB160" s="44">
        <v>9.7221004312037486E-5</v>
      </c>
      <c r="AC160" s="44">
        <v>1.1220683701594966E-4</v>
      </c>
      <c r="AD160" s="44">
        <v>1.030975073313783E-4</v>
      </c>
      <c r="AE160" s="44">
        <v>9.77219293757868E-5</v>
      </c>
      <c r="AF160" s="44">
        <v>1.2908042408152302E-4</v>
      </c>
      <c r="AG160" s="44">
        <v>2.1262941399333504E-4</v>
      </c>
      <c r="AH160" s="44">
        <v>5.3086300940341556E-4</v>
      </c>
      <c r="AI160" s="44">
        <v>1.5060240963855422E-3</v>
      </c>
      <c r="AJ160" s="44">
        <v>5.4451481400596925E-3</v>
      </c>
      <c r="AK160" s="44">
        <v>1.5189569867121526E-4</v>
      </c>
      <c r="AL160" s="44">
        <v>1.4284442069641108E-3</v>
      </c>
    </row>
    <row r="161" spans="1:38">
      <c r="A161" s="1" t="s">
        <v>19</v>
      </c>
      <c r="B161" s="1" t="s">
        <v>88</v>
      </c>
      <c r="C161" s="3">
        <v>260589</v>
      </c>
      <c r="D161" s="3">
        <v>536612</v>
      </c>
      <c r="E161" s="3">
        <v>567709</v>
      </c>
      <c r="F161" s="3">
        <v>532042</v>
      </c>
      <c r="G161" s="3">
        <v>529167</v>
      </c>
      <c r="H161" s="3">
        <v>581003</v>
      </c>
      <c r="I161" s="3">
        <v>537287</v>
      </c>
      <c r="J161" s="3">
        <v>346562</v>
      </c>
      <c r="K161" s="3">
        <v>177614</v>
      </c>
      <c r="L161" s="3">
        <v>72084</v>
      </c>
      <c r="M161" s="3">
        <v>3544409</v>
      </c>
      <c r="N161" s="3">
        <v>596260</v>
      </c>
      <c r="O161" s="4">
        <v>88</v>
      </c>
      <c r="P161" s="4">
        <v>38</v>
      </c>
      <c r="Q161" s="4">
        <v>58</v>
      </c>
      <c r="R161" s="4">
        <v>66</v>
      </c>
      <c r="S161" s="4">
        <v>49</v>
      </c>
      <c r="T161" s="4">
        <v>54</v>
      </c>
      <c r="U161" s="4">
        <v>85</v>
      </c>
      <c r="V161" s="4">
        <v>170</v>
      </c>
      <c r="W161" s="4">
        <v>240</v>
      </c>
      <c r="X161" s="4">
        <v>390</v>
      </c>
      <c r="Y161" s="4">
        <v>438</v>
      </c>
      <c r="Z161" s="4">
        <v>800</v>
      </c>
      <c r="AA161" s="44">
        <v>3.3769652594698932E-4</v>
      </c>
      <c r="AB161" s="44">
        <v>7.0814666835627979E-5</v>
      </c>
      <c r="AC161" s="44">
        <v>1.021650176410802E-4</v>
      </c>
      <c r="AD161" s="44">
        <v>1.2405035692670879E-4</v>
      </c>
      <c r="AE161" s="44">
        <v>9.2598366867170483E-5</v>
      </c>
      <c r="AF161" s="44">
        <v>9.2942721466154226E-5</v>
      </c>
      <c r="AG161" s="44">
        <v>1.5820222711511724E-4</v>
      </c>
      <c r="AH161" s="44">
        <v>4.905327185323261E-4</v>
      </c>
      <c r="AI161" s="44">
        <v>1.3512448343036023E-3</v>
      </c>
      <c r="AJ161" s="44">
        <v>5.4103545863159646E-3</v>
      </c>
      <c r="AK161" s="44">
        <v>1.2357490346063337E-4</v>
      </c>
      <c r="AL161" s="44">
        <v>1.3416965753194916E-3</v>
      </c>
    </row>
    <row r="162" spans="1:38">
      <c r="A162" s="1" t="s">
        <v>19</v>
      </c>
      <c r="B162" s="1" t="s">
        <v>89</v>
      </c>
      <c r="C162" s="3">
        <v>252551</v>
      </c>
      <c r="D162" s="3">
        <v>521310</v>
      </c>
      <c r="E162" s="3">
        <v>550924</v>
      </c>
      <c r="F162" s="3">
        <v>524044</v>
      </c>
      <c r="G162" s="3">
        <v>514666</v>
      </c>
      <c r="H162" s="3">
        <v>560074</v>
      </c>
      <c r="I162" s="3">
        <v>530079</v>
      </c>
      <c r="J162" s="3">
        <v>353201</v>
      </c>
      <c r="K162" s="3">
        <v>177933</v>
      </c>
      <c r="L162" s="3">
        <v>70876</v>
      </c>
      <c r="M162" s="3">
        <v>3453648</v>
      </c>
      <c r="N162" s="3">
        <v>602010</v>
      </c>
      <c r="O162" s="4">
        <v>131</v>
      </c>
      <c r="P162" s="4">
        <v>46</v>
      </c>
      <c r="Q162" s="4">
        <v>56</v>
      </c>
      <c r="R162" s="4">
        <v>59</v>
      </c>
      <c r="S162" s="4">
        <v>58</v>
      </c>
      <c r="T162" s="4">
        <v>36</v>
      </c>
      <c r="U162" s="4">
        <v>94</v>
      </c>
      <c r="V162" s="4">
        <v>163</v>
      </c>
      <c r="W162" s="4">
        <v>215</v>
      </c>
      <c r="X162" s="4">
        <v>318</v>
      </c>
      <c r="Y162" s="4">
        <v>480</v>
      </c>
      <c r="Z162" s="4">
        <v>696</v>
      </c>
      <c r="AA162" s="44">
        <v>5.1870711262279703E-4</v>
      </c>
      <c r="AB162" s="44">
        <v>8.8239243444399683E-5</v>
      </c>
      <c r="AC162" s="44">
        <v>1.0164741416238901E-4</v>
      </c>
      <c r="AD162" s="44">
        <v>1.1258596606391829E-4</v>
      </c>
      <c r="AE162" s="44">
        <v>1.1269444649539701E-4</v>
      </c>
      <c r="AF162" s="44">
        <v>6.427722051014688E-5</v>
      </c>
      <c r="AG162" s="44">
        <v>1.7733205805172436E-4</v>
      </c>
      <c r="AH162" s="44">
        <v>4.6149359713024596E-4</v>
      </c>
      <c r="AI162" s="44">
        <v>1.2083199856125621E-3</v>
      </c>
      <c r="AJ162" s="44">
        <v>4.4867091822337604E-3</v>
      </c>
      <c r="AK162" s="44">
        <v>1.3898347486483858E-4</v>
      </c>
      <c r="AL162" s="44">
        <v>1.1561269746349729E-3</v>
      </c>
    </row>
    <row r="163" spans="1:38">
      <c r="A163" s="1" t="s">
        <v>19</v>
      </c>
      <c r="B163" s="1" t="s">
        <v>90</v>
      </c>
      <c r="C163" s="3">
        <v>241145</v>
      </c>
      <c r="D163" s="3">
        <v>496914</v>
      </c>
      <c r="E163" s="3">
        <v>528383</v>
      </c>
      <c r="F163" s="3">
        <v>506743</v>
      </c>
      <c r="G163" s="3">
        <v>488329</v>
      </c>
      <c r="H163" s="3">
        <v>525744</v>
      </c>
      <c r="I163" s="3">
        <v>510574</v>
      </c>
      <c r="J163" s="3">
        <v>346758</v>
      </c>
      <c r="K163" s="3">
        <v>173347</v>
      </c>
      <c r="L163" s="3">
        <v>69235</v>
      </c>
      <c r="M163" s="3">
        <v>3297832</v>
      </c>
      <c r="N163" s="3">
        <v>589340</v>
      </c>
      <c r="O163" s="4">
        <v>111</v>
      </c>
      <c r="P163" s="4">
        <v>53</v>
      </c>
      <c r="Q163" s="4">
        <v>54</v>
      </c>
      <c r="R163" s="4">
        <v>49</v>
      </c>
      <c r="S163" s="4">
        <v>65</v>
      </c>
      <c r="T163" s="4">
        <v>63</v>
      </c>
      <c r="U163" s="4">
        <v>84</v>
      </c>
      <c r="V163" s="4">
        <v>135</v>
      </c>
      <c r="W163" s="4">
        <v>270</v>
      </c>
      <c r="X163" s="4">
        <v>328</v>
      </c>
      <c r="Y163" s="4">
        <v>479</v>
      </c>
      <c r="Z163" s="4">
        <v>733</v>
      </c>
      <c r="AA163" s="44">
        <v>4.6030396649318877E-4</v>
      </c>
      <c r="AB163" s="44">
        <v>1.0665829499671975E-4</v>
      </c>
      <c r="AC163" s="44">
        <v>1.0219859458006787E-4</v>
      </c>
      <c r="AD163" s="44">
        <v>9.6695958306281492E-5</v>
      </c>
      <c r="AE163" s="44">
        <v>1.3310698320189872E-4</v>
      </c>
      <c r="AF163" s="44">
        <v>1.1983018351136674E-4</v>
      </c>
      <c r="AG163" s="44">
        <v>1.6452071590014375E-4</v>
      </c>
      <c r="AH163" s="44">
        <v>3.8932050594362637E-4</v>
      </c>
      <c r="AI163" s="44">
        <v>1.5575694993279377E-3</v>
      </c>
      <c r="AJ163" s="44">
        <v>4.7374882646060521E-3</v>
      </c>
      <c r="AK163" s="44">
        <v>1.4524693798835113E-4</v>
      </c>
      <c r="AL163" s="44">
        <v>1.2437642108120948E-3</v>
      </c>
    </row>
    <row r="164" spans="1:38">
      <c r="A164" s="1" t="s">
        <v>20</v>
      </c>
      <c r="B164" s="1" t="s">
        <v>82</v>
      </c>
      <c r="C164" s="3">
        <v>310127</v>
      </c>
      <c r="D164" s="3">
        <v>609299</v>
      </c>
      <c r="E164" s="3">
        <v>677689</v>
      </c>
      <c r="F164" s="3">
        <v>583930</v>
      </c>
      <c r="G164" s="3">
        <v>587608</v>
      </c>
      <c r="H164" s="3">
        <v>634348</v>
      </c>
      <c r="I164" s="3">
        <v>474916</v>
      </c>
      <c r="J164" s="3">
        <v>286258</v>
      </c>
      <c r="K164" s="3">
        <v>183082</v>
      </c>
      <c r="L164" s="3">
        <v>65450</v>
      </c>
      <c r="M164" s="3">
        <v>3877917</v>
      </c>
      <c r="N164" s="3">
        <v>534790</v>
      </c>
      <c r="O164" s="4">
        <v>125</v>
      </c>
      <c r="P164" s="4">
        <v>56</v>
      </c>
      <c r="Q164" s="4">
        <v>78</v>
      </c>
      <c r="R164" s="4">
        <v>72</v>
      </c>
      <c r="S164" s="4">
        <v>61</v>
      </c>
      <c r="T164" s="4">
        <v>51</v>
      </c>
      <c r="U164" s="4">
        <v>54</v>
      </c>
      <c r="V164" s="4">
        <v>100</v>
      </c>
      <c r="W164" s="4">
        <v>243</v>
      </c>
      <c r="X164" s="4">
        <v>345</v>
      </c>
      <c r="Y164" s="4">
        <v>497</v>
      </c>
      <c r="Z164" s="4">
        <v>688</v>
      </c>
      <c r="AA164" s="44">
        <v>4.0306068159173499E-4</v>
      </c>
      <c r="AB164" s="44">
        <v>9.1908898586736556E-5</v>
      </c>
      <c r="AC164" s="44">
        <v>1.1509704303891609E-4</v>
      </c>
      <c r="AD164" s="44">
        <v>1.233024506362064E-4</v>
      </c>
      <c r="AE164" s="44">
        <v>1.0381070373446242E-4</v>
      </c>
      <c r="AF164" s="44">
        <v>8.039751051473324E-5</v>
      </c>
      <c r="AG164" s="44">
        <v>1.1370431823733039E-4</v>
      </c>
      <c r="AH164" s="44">
        <v>3.4933521508569192E-4</v>
      </c>
      <c r="AI164" s="44">
        <v>1.3272741176085033E-3</v>
      </c>
      <c r="AJ164" s="44">
        <v>5.2711993888464479E-3</v>
      </c>
      <c r="AK164" s="44">
        <v>1.2816158778024389E-4</v>
      </c>
      <c r="AL164" s="44">
        <v>1.2864862843359076E-3</v>
      </c>
    </row>
    <row r="165" spans="1:38">
      <c r="A165" s="1" t="s">
        <v>20</v>
      </c>
      <c r="B165" s="1" t="s">
        <v>83</v>
      </c>
      <c r="C165" s="3">
        <v>304477</v>
      </c>
      <c r="D165" s="3">
        <v>605893</v>
      </c>
      <c r="E165" s="3">
        <v>660336</v>
      </c>
      <c r="F165" s="3">
        <v>589475</v>
      </c>
      <c r="G165" s="3">
        <v>581719</v>
      </c>
      <c r="H165" s="3">
        <v>645945</v>
      </c>
      <c r="I165" s="3">
        <v>499677</v>
      </c>
      <c r="J165" s="3">
        <v>294903</v>
      </c>
      <c r="K165" s="3">
        <v>176745</v>
      </c>
      <c r="L165" s="3">
        <v>63536</v>
      </c>
      <c r="M165" s="3">
        <v>3887522</v>
      </c>
      <c r="N165" s="3">
        <v>535184</v>
      </c>
      <c r="O165" s="4">
        <v>119</v>
      </c>
      <c r="P165" s="4">
        <v>67</v>
      </c>
      <c r="Q165" s="4">
        <v>54</v>
      </c>
      <c r="R165" s="4">
        <v>74</v>
      </c>
      <c r="S165" s="4">
        <v>61</v>
      </c>
      <c r="T165" s="4">
        <v>55</v>
      </c>
      <c r="U165" s="4">
        <v>69</v>
      </c>
      <c r="V165" s="4">
        <v>138</v>
      </c>
      <c r="W165" s="4">
        <v>247</v>
      </c>
      <c r="X165" s="4">
        <v>338</v>
      </c>
      <c r="Y165" s="4">
        <v>499</v>
      </c>
      <c r="Z165" s="4">
        <v>723</v>
      </c>
      <c r="AA165" s="44">
        <v>3.9083411883327802E-4</v>
      </c>
      <c r="AB165" s="44">
        <v>1.1058058105969206E-4</v>
      </c>
      <c r="AC165" s="44">
        <v>8.1776550119938939E-5</v>
      </c>
      <c r="AD165" s="44">
        <v>1.255354340726918E-4</v>
      </c>
      <c r="AE165" s="44">
        <v>1.0486162563024416E-4</v>
      </c>
      <c r="AF165" s="44">
        <v>8.5146568206271437E-5</v>
      </c>
      <c r="AG165" s="44">
        <v>1.3808920562683493E-4</v>
      </c>
      <c r="AH165" s="44">
        <v>4.6795047863195695E-4</v>
      </c>
      <c r="AI165" s="44">
        <v>1.3974935641743755E-3</v>
      </c>
      <c r="AJ165" s="44">
        <v>5.3198186854696546E-3</v>
      </c>
      <c r="AK165" s="44">
        <v>1.2835940221045695E-4</v>
      </c>
      <c r="AL165" s="44">
        <v>1.3509372477503064E-3</v>
      </c>
    </row>
    <row r="166" spans="1:38">
      <c r="A166" s="1" t="s">
        <v>20</v>
      </c>
      <c r="B166" s="1" t="s">
        <v>84</v>
      </c>
      <c r="C166" s="3">
        <v>309364</v>
      </c>
      <c r="D166" s="3">
        <v>607343</v>
      </c>
      <c r="E166" s="3">
        <v>662599</v>
      </c>
      <c r="F166" s="3">
        <v>604771</v>
      </c>
      <c r="G166" s="3">
        <v>570271</v>
      </c>
      <c r="H166" s="3">
        <v>647137</v>
      </c>
      <c r="I166" s="3">
        <v>517624</v>
      </c>
      <c r="J166" s="3">
        <v>302953</v>
      </c>
      <c r="K166" s="3">
        <v>178118</v>
      </c>
      <c r="L166" s="3">
        <v>65562</v>
      </c>
      <c r="M166" s="3">
        <v>3919109</v>
      </c>
      <c r="N166" s="3">
        <v>546633</v>
      </c>
      <c r="O166" s="4">
        <v>122</v>
      </c>
      <c r="P166" s="4">
        <v>75</v>
      </c>
      <c r="Q166" s="4">
        <v>48</v>
      </c>
      <c r="R166" s="4">
        <v>67</v>
      </c>
      <c r="S166" s="4">
        <v>62</v>
      </c>
      <c r="T166" s="4">
        <v>58</v>
      </c>
      <c r="U166" s="4">
        <v>90</v>
      </c>
      <c r="V166" s="4">
        <v>72</v>
      </c>
      <c r="W166" s="4">
        <v>242</v>
      </c>
      <c r="X166" s="4">
        <v>341</v>
      </c>
      <c r="Y166" s="4">
        <v>522</v>
      </c>
      <c r="Z166" s="4">
        <v>655</v>
      </c>
      <c r="AA166" s="44">
        <v>3.9435745594186783E-4</v>
      </c>
      <c r="AB166" s="44">
        <v>1.234887040766091E-4</v>
      </c>
      <c r="AC166" s="44">
        <v>7.244200489285375E-5</v>
      </c>
      <c r="AD166" s="44">
        <v>1.1078573542712861E-4</v>
      </c>
      <c r="AE166" s="44">
        <v>1.0872024002623314E-4</v>
      </c>
      <c r="AF166" s="44">
        <v>8.9625535242151202E-5</v>
      </c>
      <c r="AG166" s="44">
        <v>1.7387138154335965E-4</v>
      </c>
      <c r="AH166" s="44">
        <v>2.3766062722600534E-4</v>
      </c>
      <c r="AI166" s="44">
        <v>1.3586498837849066E-3</v>
      </c>
      <c r="AJ166" s="44">
        <v>5.2011836124584362E-3</v>
      </c>
      <c r="AK166" s="44">
        <v>1.3319353965403872E-4</v>
      </c>
      <c r="AL166" s="44">
        <v>1.1982445260348351E-3</v>
      </c>
    </row>
    <row r="167" spans="1:38">
      <c r="A167" s="1" t="s">
        <v>20</v>
      </c>
      <c r="B167" s="1" t="s">
        <v>85</v>
      </c>
      <c r="C167" s="3">
        <v>301766</v>
      </c>
      <c r="D167" s="3">
        <v>596067</v>
      </c>
      <c r="E167" s="3">
        <v>643006</v>
      </c>
      <c r="F167" s="3">
        <v>600972</v>
      </c>
      <c r="G167" s="3">
        <v>555049</v>
      </c>
      <c r="H167" s="3">
        <v>628701</v>
      </c>
      <c r="I167" s="3">
        <v>519919</v>
      </c>
      <c r="J167" s="3">
        <v>303897</v>
      </c>
      <c r="K167" s="3">
        <v>171600</v>
      </c>
      <c r="L167" s="3">
        <v>64830</v>
      </c>
      <c r="M167" s="3">
        <v>3845480</v>
      </c>
      <c r="N167" s="3">
        <v>540327</v>
      </c>
      <c r="O167" s="4">
        <v>111</v>
      </c>
      <c r="P167" s="4">
        <v>69</v>
      </c>
      <c r="Q167" s="4">
        <v>59</v>
      </c>
      <c r="R167" s="4">
        <v>49</v>
      </c>
      <c r="S167" s="4">
        <v>62</v>
      </c>
      <c r="T167" s="4">
        <v>57</v>
      </c>
      <c r="U167" s="4">
        <v>59</v>
      </c>
      <c r="V167" s="4">
        <v>111</v>
      </c>
      <c r="W167" s="4">
        <v>218</v>
      </c>
      <c r="X167" s="4">
        <v>313</v>
      </c>
      <c r="Y167" s="4">
        <v>466</v>
      </c>
      <c r="Z167" s="4">
        <v>642</v>
      </c>
      <c r="AA167" s="44">
        <v>3.6783467985127547E-4</v>
      </c>
      <c r="AB167" s="44">
        <v>1.1575879892696626E-4</v>
      </c>
      <c r="AC167" s="44">
        <v>9.175653104325621E-5</v>
      </c>
      <c r="AD167" s="44">
        <v>8.1534580646020112E-5</v>
      </c>
      <c r="AE167" s="44">
        <v>1.1170184974659895E-4</v>
      </c>
      <c r="AF167" s="44">
        <v>9.0663129214046102E-5</v>
      </c>
      <c r="AG167" s="44">
        <v>1.1347921503157222E-4</v>
      </c>
      <c r="AH167" s="44">
        <v>3.6525533322145334E-4</v>
      </c>
      <c r="AI167" s="44">
        <v>1.2703962703962705E-3</v>
      </c>
      <c r="AJ167" s="44">
        <v>4.8280117229677622E-3</v>
      </c>
      <c r="AK167" s="44">
        <v>1.2118123095166273E-4</v>
      </c>
      <c r="AL167" s="44">
        <v>1.1881693863160642E-3</v>
      </c>
    </row>
    <row r="168" spans="1:38">
      <c r="A168" s="1" t="s">
        <v>20</v>
      </c>
      <c r="B168" s="1" t="s">
        <v>86</v>
      </c>
      <c r="C168" s="3">
        <v>295374</v>
      </c>
      <c r="D168" s="3">
        <v>583026</v>
      </c>
      <c r="E168" s="3">
        <v>627881</v>
      </c>
      <c r="F168" s="3">
        <v>607773</v>
      </c>
      <c r="G168" s="3">
        <v>535737</v>
      </c>
      <c r="H168" s="3">
        <v>606585</v>
      </c>
      <c r="I168" s="3">
        <v>524172</v>
      </c>
      <c r="J168" s="3">
        <v>309635</v>
      </c>
      <c r="K168" s="3">
        <v>172328</v>
      </c>
      <c r="L168" s="3">
        <v>65108</v>
      </c>
      <c r="M168" s="3">
        <v>3780548</v>
      </c>
      <c r="N168" s="3">
        <v>547071</v>
      </c>
      <c r="O168" s="4">
        <v>144</v>
      </c>
      <c r="P168" s="4">
        <v>60</v>
      </c>
      <c r="Q168" s="4">
        <v>65</v>
      </c>
      <c r="R168" s="4">
        <v>69</v>
      </c>
      <c r="S168" s="4">
        <v>54</v>
      </c>
      <c r="T168" s="4">
        <v>56</v>
      </c>
      <c r="U168" s="4">
        <v>107</v>
      </c>
      <c r="V168" s="4">
        <v>137</v>
      </c>
      <c r="W168" s="4">
        <v>191</v>
      </c>
      <c r="X168" s="4">
        <v>344</v>
      </c>
      <c r="Y168" s="4">
        <v>555</v>
      </c>
      <c r="Z168" s="4">
        <v>672</v>
      </c>
      <c r="AA168" s="44">
        <v>4.8751752016088076E-4</v>
      </c>
      <c r="AB168" s="44">
        <v>1.0291136244352738E-4</v>
      </c>
      <c r="AC168" s="44">
        <v>1.0352280129514988E-4</v>
      </c>
      <c r="AD168" s="44">
        <v>1.1352922884037296E-4</v>
      </c>
      <c r="AE168" s="44">
        <v>1.0079572626120653E-4</v>
      </c>
      <c r="AF168" s="44">
        <v>9.2320120016156027E-5</v>
      </c>
      <c r="AG168" s="44">
        <v>2.0413146829666599E-4</v>
      </c>
      <c r="AH168" s="44">
        <v>4.424564406478596E-4</v>
      </c>
      <c r="AI168" s="44">
        <v>1.1083515157142194E-3</v>
      </c>
      <c r="AJ168" s="44">
        <v>5.2835289058180256E-3</v>
      </c>
      <c r="AK168" s="44">
        <v>1.4680411411255724E-4</v>
      </c>
      <c r="AL168" s="44">
        <v>1.2283597558634986E-3</v>
      </c>
    </row>
    <row r="169" spans="1:38">
      <c r="A169" s="1" t="s">
        <v>20</v>
      </c>
      <c r="B169" s="1" t="s">
        <v>87</v>
      </c>
      <c r="C169" s="3">
        <v>299935</v>
      </c>
      <c r="D169" s="3">
        <v>598686</v>
      </c>
      <c r="E169" s="3">
        <v>638691</v>
      </c>
      <c r="F169" s="3">
        <v>627621</v>
      </c>
      <c r="G169" s="3">
        <v>549494</v>
      </c>
      <c r="H169" s="3">
        <v>614687</v>
      </c>
      <c r="I169" s="3">
        <v>552818</v>
      </c>
      <c r="J169" s="3">
        <v>332668</v>
      </c>
      <c r="K169" s="3">
        <v>179412</v>
      </c>
      <c r="L169" s="3">
        <v>68594</v>
      </c>
      <c r="M169" s="3">
        <v>3881932</v>
      </c>
      <c r="N169" s="3">
        <v>580674</v>
      </c>
      <c r="O169" s="4">
        <v>117</v>
      </c>
      <c r="P169" s="4">
        <v>62</v>
      </c>
      <c r="Q169" s="4">
        <v>64</v>
      </c>
      <c r="R169" s="4">
        <v>74</v>
      </c>
      <c r="S169" s="4">
        <v>58</v>
      </c>
      <c r="T169" s="4">
        <v>93</v>
      </c>
      <c r="U169" s="4">
        <v>108</v>
      </c>
      <c r="V169" s="4">
        <v>128</v>
      </c>
      <c r="W169" s="4">
        <v>176</v>
      </c>
      <c r="X169" s="4">
        <v>292</v>
      </c>
      <c r="Y169" s="4">
        <v>576</v>
      </c>
      <c r="Z169" s="4">
        <v>596</v>
      </c>
      <c r="AA169" s="44">
        <v>3.9008451831230103E-4</v>
      </c>
      <c r="AB169" s="44">
        <v>1.0356013001807292E-4</v>
      </c>
      <c r="AC169" s="44">
        <v>1.002049504376921E-4</v>
      </c>
      <c r="AD169" s="44">
        <v>1.1790555128015155E-4</v>
      </c>
      <c r="AE169" s="44">
        <v>1.0555165297528271E-4</v>
      </c>
      <c r="AF169" s="44">
        <v>1.5129651351012793E-4</v>
      </c>
      <c r="AG169" s="44">
        <v>1.9536266908819902E-4</v>
      </c>
      <c r="AH169" s="44">
        <v>3.8476799692185605E-4</v>
      </c>
      <c r="AI169" s="44">
        <v>9.809823200231868E-4</v>
      </c>
      <c r="AJ169" s="44">
        <v>4.2569320931859934E-3</v>
      </c>
      <c r="AK169" s="44">
        <v>1.4837972432283719E-4</v>
      </c>
      <c r="AL169" s="44">
        <v>1.0263934669022549E-3</v>
      </c>
    </row>
    <row r="170" spans="1:38">
      <c r="A170" s="1" t="s">
        <v>20</v>
      </c>
      <c r="B170" s="1" t="s">
        <v>88</v>
      </c>
      <c r="C170" s="3">
        <v>294836</v>
      </c>
      <c r="D170" s="3">
        <v>586222</v>
      </c>
      <c r="E170" s="3">
        <v>622530</v>
      </c>
      <c r="F170" s="3">
        <v>622834</v>
      </c>
      <c r="G170" s="3">
        <v>534442</v>
      </c>
      <c r="H170" s="3">
        <v>589979</v>
      </c>
      <c r="I170" s="3">
        <v>551856</v>
      </c>
      <c r="J170" s="3">
        <v>337258</v>
      </c>
      <c r="K170" s="3">
        <v>177793</v>
      </c>
      <c r="L170" s="3">
        <v>68927</v>
      </c>
      <c r="M170" s="3">
        <v>3802699</v>
      </c>
      <c r="N170" s="3">
        <v>583978</v>
      </c>
      <c r="O170" s="4">
        <v>137</v>
      </c>
      <c r="P170" s="4">
        <v>53</v>
      </c>
      <c r="Q170" s="4">
        <v>55</v>
      </c>
      <c r="R170" s="4">
        <v>67</v>
      </c>
      <c r="S170" s="4">
        <v>77</v>
      </c>
      <c r="T170" s="4">
        <v>70</v>
      </c>
      <c r="U170" s="4">
        <v>92</v>
      </c>
      <c r="V170" s="4">
        <v>114</v>
      </c>
      <c r="W170" s="4">
        <v>190</v>
      </c>
      <c r="X170" s="4">
        <v>291</v>
      </c>
      <c r="Y170" s="4">
        <v>551</v>
      </c>
      <c r="Z170" s="4">
        <v>595</v>
      </c>
      <c r="AA170" s="44">
        <v>4.6466510195498516E-4</v>
      </c>
      <c r="AB170" s="44">
        <v>9.0409435333371993E-5</v>
      </c>
      <c r="AC170" s="44">
        <v>8.8349155863974427E-5</v>
      </c>
      <c r="AD170" s="44">
        <v>1.0757280431061889E-4</v>
      </c>
      <c r="AE170" s="44">
        <v>1.440755030480389E-4</v>
      </c>
      <c r="AF170" s="44">
        <v>1.1864829087136999E-4</v>
      </c>
      <c r="AG170" s="44">
        <v>1.6671015627265083E-4</v>
      </c>
      <c r="AH170" s="44">
        <v>3.3802015074512685E-4</v>
      </c>
      <c r="AI170" s="44">
        <v>1.0686584961162701E-3</v>
      </c>
      <c r="AJ170" s="44">
        <v>4.2218579076414176E-3</v>
      </c>
      <c r="AK170" s="44">
        <v>1.4489708493888156E-4</v>
      </c>
      <c r="AL170" s="44">
        <v>1.0188739986780324E-3</v>
      </c>
    </row>
    <row r="171" spans="1:38">
      <c r="A171" s="1" t="s">
        <v>20</v>
      </c>
      <c r="B171" s="1" t="s">
        <v>89</v>
      </c>
      <c r="C171" s="3">
        <v>291429</v>
      </c>
      <c r="D171" s="3">
        <v>589000</v>
      </c>
      <c r="E171" s="3">
        <v>614743</v>
      </c>
      <c r="F171" s="3">
        <v>624090</v>
      </c>
      <c r="G171" s="3">
        <v>540904</v>
      </c>
      <c r="H171" s="3">
        <v>586689</v>
      </c>
      <c r="I171" s="3">
        <v>580778</v>
      </c>
      <c r="J171" s="3">
        <v>383148</v>
      </c>
      <c r="K171" s="3">
        <v>193613</v>
      </c>
      <c r="L171" s="3">
        <v>75357</v>
      </c>
      <c r="M171" s="3">
        <v>3827633</v>
      </c>
      <c r="N171" s="3">
        <v>652118</v>
      </c>
      <c r="O171" s="4">
        <v>112</v>
      </c>
      <c r="P171" s="4">
        <v>66</v>
      </c>
      <c r="Q171" s="4">
        <v>60</v>
      </c>
      <c r="R171" s="4">
        <v>58</v>
      </c>
      <c r="S171" s="4">
        <v>73</v>
      </c>
      <c r="T171" s="4">
        <v>53</v>
      </c>
      <c r="U171" s="4">
        <v>67</v>
      </c>
      <c r="V171" s="4">
        <v>111</v>
      </c>
      <c r="W171" s="4">
        <v>176</v>
      </c>
      <c r="X171" s="4">
        <v>253</v>
      </c>
      <c r="Y171" s="4">
        <v>489</v>
      </c>
      <c r="Z171" s="4">
        <v>540</v>
      </c>
      <c r="AA171" s="44">
        <v>3.8431316032378382E-4</v>
      </c>
      <c r="AB171" s="44">
        <v>1.1205432937181664E-4</v>
      </c>
      <c r="AC171" s="44">
        <v>9.7601762037143974E-5</v>
      </c>
      <c r="AD171" s="44">
        <v>9.2935313816917429E-5</v>
      </c>
      <c r="AE171" s="44">
        <v>1.3495925339801517E-4</v>
      </c>
      <c r="AF171" s="44">
        <v>9.0337470107672041E-5</v>
      </c>
      <c r="AG171" s="44">
        <v>1.1536249651329768E-4</v>
      </c>
      <c r="AH171" s="44">
        <v>2.8970528359798301E-4</v>
      </c>
      <c r="AI171" s="44">
        <v>9.0902986886211149E-4</v>
      </c>
      <c r="AJ171" s="44">
        <v>3.3573523362129595E-3</v>
      </c>
      <c r="AK171" s="44">
        <v>1.2775519492072516E-4</v>
      </c>
      <c r="AL171" s="44">
        <v>8.2807099328649112E-4</v>
      </c>
    </row>
    <row r="172" spans="1:38">
      <c r="A172" s="1" t="s">
        <v>20</v>
      </c>
      <c r="B172" s="1" t="s">
        <v>90</v>
      </c>
      <c r="C172" s="3">
        <v>289816</v>
      </c>
      <c r="D172" s="3">
        <v>572628</v>
      </c>
      <c r="E172" s="3">
        <v>606222</v>
      </c>
      <c r="F172" s="3">
        <v>627517</v>
      </c>
      <c r="G172" s="3">
        <v>530602</v>
      </c>
      <c r="H172" s="3">
        <v>555232</v>
      </c>
      <c r="I172" s="3">
        <v>548072</v>
      </c>
      <c r="J172" s="3">
        <v>356898</v>
      </c>
      <c r="K172" s="3">
        <v>176640</v>
      </c>
      <c r="L172" s="3">
        <v>69369</v>
      </c>
      <c r="M172" s="3">
        <v>3730089</v>
      </c>
      <c r="N172" s="3">
        <v>602907</v>
      </c>
      <c r="O172" s="4">
        <v>125</v>
      </c>
      <c r="P172" s="4">
        <v>64</v>
      </c>
      <c r="Q172" s="4">
        <v>43</v>
      </c>
      <c r="R172" s="4">
        <v>63</v>
      </c>
      <c r="S172" s="4">
        <v>61</v>
      </c>
      <c r="T172" s="4">
        <v>55</v>
      </c>
      <c r="U172" s="4">
        <v>83</v>
      </c>
      <c r="V172" s="4">
        <v>135</v>
      </c>
      <c r="W172" s="4">
        <v>194</v>
      </c>
      <c r="X172" s="4">
        <v>269</v>
      </c>
      <c r="Y172" s="4">
        <v>494</v>
      </c>
      <c r="Z172" s="4">
        <v>598</v>
      </c>
      <c r="AA172" s="44">
        <v>4.3130814033731749E-4</v>
      </c>
      <c r="AB172" s="44">
        <v>1.1176540441613055E-4</v>
      </c>
      <c r="AC172" s="44">
        <v>7.0931111045128688E-5</v>
      </c>
      <c r="AD172" s="44">
        <v>1.0039568649136198E-4</v>
      </c>
      <c r="AE172" s="44">
        <v>1.1496375814640728E-4</v>
      </c>
      <c r="AF172" s="44">
        <v>9.9057691199354504E-5</v>
      </c>
      <c r="AG172" s="44">
        <v>1.5143995679399786E-4</v>
      </c>
      <c r="AH172" s="44">
        <v>3.7825933459980163E-4</v>
      </c>
      <c r="AI172" s="44">
        <v>1.0982789855072464E-3</v>
      </c>
      <c r="AJ172" s="44">
        <v>3.8778128558866354E-3</v>
      </c>
      <c r="AK172" s="44">
        <v>1.3243651827074367E-4</v>
      </c>
      <c r="AL172" s="44">
        <v>9.9186109963891617E-4</v>
      </c>
    </row>
    <row r="173" spans="1:38">
      <c r="A173" s="1" t="s">
        <v>21</v>
      </c>
      <c r="B173" s="1" t="s">
        <v>82</v>
      </c>
      <c r="C173" s="3">
        <v>70910</v>
      </c>
      <c r="D173" s="3">
        <v>154172</v>
      </c>
      <c r="E173" s="3">
        <v>173479</v>
      </c>
      <c r="F173" s="3">
        <v>147388</v>
      </c>
      <c r="G173" s="3">
        <v>184909</v>
      </c>
      <c r="H173" s="3">
        <v>216656</v>
      </c>
      <c r="I173" s="3">
        <v>171820</v>
      </c>
      <c r="J173" s="3">
        <v>101939</v>
      </c>
      <c r="K173" s="3">
        <v>68909</v>
      </c>
      <c r="L173" s="3">
        <v>26939</v>
      </c>
      <c r="M173" s="3">
        <v>1119334</v>
      </c>
      <c r="N173" s="3">
        <v>197787</v>
      </c>
      <c r="O173" s="4">
        <v>97</v>
      </c>
      <c r="P173" s="4">
        <v>62</v>
      </c>
      <c r="Q173" s="4">
        <v>61</v>
      </c>
      <c r="R173" s="4">
        <v>67</v>
      </c>
      <c r="S173" s="4">
        <v>34</v>
      </c>
      <c r="T173" s="4">
        <v>63</v>
      </c>
      <c r="U173" s="4">
        <v>59</v>
      </c>
      <c r="V173" s="4">
        <v>64</v>
      </c>
      <c r="W173" s="4">
        <v>64</v>
      </c>
      <c r="X173" s="4">
        <v>102</v>
      </c>
      <c r="Y173" s="4">
        <v>443</v>
      </c>
      <c r="Z173" s="4">
        <v>230</v>
      </c>
      <c r="AA173" s="44">
        <v>1.3679311803694823E-3</v>
      </c>
      <c r="AB173" s="44">
        <v>4.0214825000648628E-4</v>
      </c>
      <c r="AC173" s="44">
        <v>3.5162757451910604E-4</v>
      </c>
      <c r="AD173" s="44">
        <v>4.5458246261568104E-4</v>
      </c>
      <c r="AE173" s="44">
        <v>1.8387423002666178E-4</v>
      </c>
      <c r="AF173" s="44">
        <v>2.9078354626689313E-4</v>
      </c>
      <c r="AG173" s="44">
        <v>3.4338260970783379E-4</v>
      </c>
      <c r="AH173" s="44">
        <v>6.2782644522704756E-4</v>
      </c>
      <c r="AI173" s="44">
        <v>9.2876111973762493E-4</v>
      </c>
      <c r="AJ173" s="44">
        <v>3.786332083596273E-3</v>
      </c>
      <c r="AK173" s="44">
        <v>3.9577105671765531E-4</v>
      </c>
      <c r="AL173" s="44">
        <v>1.162867124735195E-3</v>
      </c>
    </row>
    <row r="174" spans="1:38">
      <c r="A174" s="1" t="s">
        <v>21</v>
      </c>
      <c r="B174" s="1" t="s">
        <v>83</v>
      </c>
      <c r="C174" s="3">
        <v>69855</v>
      </c>
      <c r="D174" s="3">
        <v>156391</v>
      </c>
      <c r="E174" s="3">
        <v>171737</v>
      </c>
      <c r="F174" s="3">
        <v>144233</v>
      </c>
      <c r="G174" s="3">
        <v>182628</v>
      </c>
      <c r="H174" s="3">
        <v>218991</v>
      </c>
      <c r="I174" s="3">
        <v>180792</v>
      </c>
      <c r="J174" s="3">
        <v>106281</v>
      </c>
      <c r="K174" s="3">
        <v>69815</v>
      </c>
      <c r="L174" s="3">
        <v>27321</v>
      </c>
      <c r="M174" s="3">
        <v>1124627</v>
      </c>
      <c r="N174" s="3">
        <v>203417</v>
      </c>
      <c r="O174" s="4">
        <v>120</v>
      </c>
      <c r="P174" s="4">
        <v>57</v>
      </c>
      <c r="Q174" s="4">
        <v>61</v>
      </c>
      <c r="R174" s="4">
        <v>73</v>
      </c>
      <c r="S174" s="4">
        <v>63</v>
      </c>
      <c r="T174" s="4">
        <v>66</v>
      </c>
      <c r="U174" s="4">
        <v>55</v>
      </c>
      <c r="V174" s="4">
        <v>41</v>
      </c>
      <c r="W174" s="4">
        <v>69</v>
      </c>
      <c r="X174" s="4">
        <v>120</v>
      </c>
      <c r="Y174" s="4">
        <v>495</v>
      </c>
      <c r="Z174" s="4">
        <v>230</v>
      </c>
      <c r="AA174" s="44">
        <v>1.7178441056474125E-3</v>
      </c>
      <c r="AB174" s="44">
        <v>3.6447110127820653E-4</v>
      </c>
      <c r="AC174" s="44">
        <v>3.551942796252409E-4</v>
      </c>
      <c r="AD174" s="44">
        <v>5.0612550525885197E-4</v>
      </c>
      <c r="AE174" s="44">
        <v>3.4496353242657207E-4</v>
      </c>
      <c r="AF174" s="44">
        <v>3.0138224858555833E-4</v>
      </c>
      <c r="AG174" s="44">
        <v>3.0421700075224567E-4</v>
      </c>
      <c r="AH174" s="44">
        <v>3.8576979892925359E-4</v>
      </c>
      <c r="AI174" s="44">
        <v>9.8832629091169522E-4</v>
      </c>
      <c r="AJ174" s="44">
        <v>4.3922257604040848E-3</v>
      </c>
      <c r="AK174" s="44">
        <v>4.4014593282928476E-4</v>
      </c>
      <c r="AL174" s="44">
        <v>1.1306822930236902E-3</v>
      </c>
    </row>
    <row r="175" spans="1:38">
      <c r="A175" s="1" t="s">
        <v>21</v>
      </c>
      <c r="B175" s="1" t="s">
        <v>84</v>
      </c>
      <c r="C175" s="3">
        <v>70427</v>
      </c>
      <c r="D175" s="3">
        <v>156752</v>
      </c>
      <c r="E175" s="3">
        <v>170248</v>
      </c>
      <c r="F175" s="3">
        <v>146528</v>
      </c>
      <c r="G175" s="3">
        <v>177301</v>
      </c>
      <c r="H175" s="3">
        <v>217952</v>
      </c>
      <c r="I175" s="3">
        <v>184717</v>
      </c>
      <c r="J175" s="3">
        <v>109254</v>
      </c>
      <c r="K175" s="3">
        <v>68953</v>
      </c>
      <c r="L175" s="3">
        <v>26902</v>
      </c>
      <c r="M175" s="3">
        <v>1123925</v>
      </c>
      <c r="N175" s="3">
        <v>205109</v>
      </c>
      <c r="O175" s="4">
        <v>124</v>
      </c>
      <c r="P175" s="4">
        <v>35</v>
      </c>
      <c r="Q175" s="4">
        <v>66</v>
      </c>
      <c r="R175" s="4">
        <v>55</v>
      </c>
      <c r="S175" s="4">
        <v>53</v>
      </c>
      <c r="T175" s="4">
        <v>67</v>
      </c>
      <c r="U175" s="4">
        <v>64</v>
      </c>
      <c r="V175" s="4">
        <v>87</v>
      </c>
      <c r="W175" s="4">
        <v>85</v>
      </c>
      <c r="X175" s="4">
        <v>133</v>
      </c>
      <c r="Y175" s="4">
        <v>464</v>
      </c>
      <c r="Z175" s="4">
        <v>305</v>
      </c>
      <c r="AA175" s="44">
        <v>1.7606883723571927E-3</v>
      </c>
      <c r="AB175" s="44">
        <v>2.2328263754210472E-4</v>
      </c>
      <c r="AC175" s="44">
        <v>3.8766975236126123E-4</v>
      </c>
      <c r="AD175" s="44">
        <v>3.7535488097837955E-4</v>
      </c>
      <c r="AE175" s="44">
        <v>2.9892668400065427E-4</v>
      </c>
      <c r="AF175" s="44">
        <v>3.0740713551607692E-4</v>
      </c>
      <c r="AG175" s="44">
        <v>3.4647596052339526E-4</v>
      </c>
      <c r="AH175" s="44">
        <v>7.9630951727167887E-4</v>
      </c>
      <c r="AI175" s="44">
        <v>1.2327237393586936E-3</v>
      </c>
      <c r="AJ175" s="44">
        <v>4.9438703442123266E-3</v>
      </c>
      <c r="AK175" s="44">
        <v>4.1283893498231646E-4</v>
      </c>
      <c r="AL175" s="44">
        <v>1.4870142217065074E-3</v>
      </c>
    </row>
    <row r="176" spans="1:38">
      <c r="A176" s="1" t="s">
        <v>21</v>
      </c>
      <c r="B176" s="1" t="s">
        <v>85</v>
      </c>
      <c r="C176" s="3">
        <v>67997</v>
      </c>
      <c r="D176" s="3">
        <v>151754</v>
      </c>
      <c r="E176" s="3">
        <v>166608</v>
      </c>
      <c r="F176" s="3">
        <v>143638</v>
      </c>
      <c r="G176" s="3">
        <v>169246</v>
      </c>
      <c r="H176" s="3">
        <v>213957</v>
      </c>
      <c r="I176" s="3">
        <v>189178</v>
      </c>
      <c r="J176" s="3">
        <v>112263</v>
      </c>
      <c r="K176" s="3">
        <v>69189</v>
      </c>
      <c r="L176" s="3">
        <v>28274</v>
      </c>
      <c r="M176" s="3">
        <v>1102378</v>
      </c>
      <c r="N176" s="3">
        <v>209726</v>
      </c>
      <c r="O176" s="4">
        <v>129</v>
      </c>
      <c r="P176" s="4">
        <v>73</v>
      </c>
      <c r="Q176" s="4">
        <v>74</v>
      </c>
      <c r="R176" s="4">
        <v>65</v>
      </c>
      <c r="S176" s="4">
        <v>44</v>
      </c>
      <c r="T176" s="4">
        <v>52</v>
      </c>
      <c r="U176" s="4">
        <v>60</v>
      </c>
      <c r="V176" s="4">
        <v>49</v>
      </c>
      <c r="W176" s="4">
        <v>78</v>
      </c>
      <c r="X176" s="4">
        <v>83</v>
      </c>
      <c r="Y176" s="4">
        <v>497</v>
      </c>
      <c r="Z176" s="4">
        <v>210</v>
      </c>
      <c r="AA176" s="44">
        <v>1.8971425209935733E-3</v>
      </c>
      <c r="AB176" s="44">
        <v>4.8104168588636873E-4</v>
      </c>
      <c r="AC176" s="44">
        <v>4.4415634303274752E-4</v>
      </c>
      <c r="AD176" s="44">
        <v>4.5252649020454197E-4</v>
      </c>
      <c r="AE176" s="44">
        <v>2.599766021058105E-4</v>
      </c>
      <c r="AF176" s="44">
        <v>2.4303948924316569E-4</v>
      </c>
      <c r="AG176" s="44">
        <v>3.1716161498694353E-4</v>
      </c>
      <c r="AH176" s="44">
        <v>4.3647506302165449E-4</v>
      </c>
      <c r="AI176" s="44">
        <v>1.1273468325889954E-3</v>
      </c>
      <c r="AJ176" s="44">
        <v>2.9355591709697955E-3</v>
      </c>
      <c r="AK176" s="44">
        <v>4.508435400561332E-4</v>
      </c>
      <c r="AL176" s="44">
        <v>1.0013064665325233E-3</v>
      </c>
    </row>
    <row r="177" spans="1:38">
      <c r="A177" s="1" t="s">
        <v>21</v>
      </c>
      <c r="B177" s="1" t="s">
        <v>86</v>
      </c>
      <c r="C177" s="3">
        <v>67205</v>
      </c>
      <c r="D177" s="3">
        <v>151388</v>
      </c>
      <c r="E177" s="3">
        <v>166279</v>
      </c>
      <c r="F177" s="3">
        <v>146564</v>
      </c>
      <c r="G177" s="3">
        <v>166513</v>
      </c>
      <c r="H177" s="3">
        <v>214112</v>
      </c>
      <c r="I177" s="3">
        <v>197093</v>
      </c>
      <c r="J177" s="3">
        <v>120086</v>
      </c>
      <c r="K177" s="3">
        <v>70660</v>
      </c>
      <c r="L177" s="3">
        <v>29654</v>
      </c>
      <c r="M177" s="3">
        <v>1109154</v>
      </c>
      <c r="N177" s="3">
        <v>220400</v>
      </c>
      <c r="O177" s="4">
        <v>129</v>
      </c>
      <c r="P177" s="4">
        <v>64</v>
      </c>
      <c r="Q177" s="4">
        <v>71</v>
      </c>
      <c r="R177" s="4">
        <v>45</v>
      </c>
      <c r="S177" s="4">
        <v>61</v>
      </c>
      <c r="T177" s="4">
        <v>72</v>
      </c>
      <c r="U177" s="4">
        <v>64</v>
      </c>
      <c r="V177" s="4">
        <v>54</v>
      </c>
      <c r="W177" s="4">
        <v>68</v>
      </c>
      <c r="X177" s="4">
        <v>120</v>
      </c>
      <c r="Y177" s="4">
        <v>506</v>
      </c>
      <c r="Z177" s="4">
        <v>242</v>
      </c>
      <c r="AA177" s="44">
        <v>1.9195000371996132E-3</v>
      </c>
      <c r="AB177" s="44">
        <v>4.2275477580785796E-4</v>
      </c>
      <c r="AC177" s="44">
        <v>4.2699318615098717E-4</v>
      </c>
      <c r="AD177" s="44">
        <v>3.0703310499167601E-4</v>
      </c>
      <c r="AE177" s="44">
        <v>3.6633776341787129E-4</v>
      </c>
      <c r="AF177" s="44">
        <v>3.3627260499178002E-4</v>
      </c>
      <c r="AG177" s="44">
        <v>3.2471980232682033E-4</v>
      </c>
      <c r="AH177" s="44">
        <v>4.4967773095947903E-4</v>
      </c>
      <c r="AI177" s="44">
        <v>9.6235493914520237E-4</v>
      </c>
      <c r="AJ177" s="44">
        <v>4.0466716125986376E-3</v>
      </c>
      <c r="AK177" s="44">
        <v>4.562035569452033E-4</v>
      </c>
      <c r="AL177" s="44">
        <v>1.0980036297640653E-3</v>
      </c>
    </row>
    <row r="178" spans="1:38">
      <c r="A178" s="1" t="s">
        <v>21</v>
      </c>
      <c r="B178" s="1" t="s">
        <v>87</v>
      </c>
      <c r="C178" s="3">
        <v>65955</v>
      </c>
      <c r="D178" s="3">
        <v>149859</v>
      </c>
      <c r="E178" s="3">
        <v>164212</v>
      </c>
      <c r="F178" s="3">
        <v>148913</v>
      </c>
      <c r="G178" s="3">
        <v>162545</v>
      </c>
      <c r="H178" s="3">
        <v>209736</v>
      </c>
      <c r="I178" s="3">
        <v>200905</v>
      </c>
      <c r="J178" s="3">
        <v>125860</v>
      </c>
      <c r="K178" s="3">
        <v>70952</v>
      </c>
      <c r="L178" s="3">
        <v>29861</v>
      </c>
      <c r="M178" s="3">
        <v>1102125</v>
      </c>
      <c r="N178" s="3">
        <v>226673</v>
      </c>
      <c r="O178" s="4">
        <v>127</v>
      </c>
      <c r="P178" s="4">
        <v>66</v>
      </c>
      <c r="Q178" s="4">
        <v>48</v>
      </c>
      <c r="R178" s="4">
        <v>63</v>
      </c>
      <c r="S178" s="4">
        <v>72</v>
      </c>
      <c r="T178" s="4">
        <v>53</v>
      </c>
      <c r="U178" s="4">
        <v>67</v>
      </c>
      <c r="V178" s="4">
        <v>49</v>
      </c>
      <c r="W178" s="4">
        <v>72</v>
      </c>
      <c r="X178" s="4">
        <v>87</v>
      </c>
      <c r="Y178" s="4">
        <v>496</v>
      </c>
      <c r="Z178" s="4">
        <v>208</v>
      </c>
      <c r="AA178" s="44">
        <v>1.9255553028580093E-3</v>
      </c>
      <c r="AB178" s="44">
        <v>4.4041398914980082E-4</v>
      </c>
      <c r="AC178" s="44">
        <v>2.9230506905707259E-4</v>
      </c>
      <c r="AD178" s="44">
        <v>4.230658169535232E-4</v>
      </c>
      <c r="AE178" s="44">
        <v>4.4295425882063426E-4</v>
      </c>
      <c r="AF178" s="44">
        <v>2.5269863065949575E-4</v>
      </c>
      <c r="AG178" s="44">
        <v>3.3349095343570341E-4</v>
      </c>
      <c r="AH178" s="44">
        <v>3.8932146829810899E-4</v>
      </c>
      <c r="AI178" s="44">
        <v>1.0147705491036193E-3</v>
      </c>
      <c r="AJ178" s="44">
        <v>2.9134992130203275E-3</v>
      </c>
      <c r="AK178" s="44">
        <v>4.5003969604173754E-4</v>
      </c>
      <c r="AL178" s="44">
        <v>9.1762141940151675E-4</v>
      </c>
    </row>
    <row r="179" spans="1:38">
      <c r="A179" s="1" t="s">
        <v>21</v>
      </c>
      <c r="B179" s="1" t="s">
        <v>88</v>
      </c>
      <c r="C179" s="3">
        <v>64944</v>
      </c>
      <c r="D179" s="3">
        <v>145959</v>
      </c>
      <c r="E179" s="3">
        <v>160381</v>
      </c>
      <c r="F179" s="3">
        <v>147529</v>
      </c>
      <c r="G179" s="3">
        <v>154234</v>
      </c>
      <c r="H179" s="3">
        <v>198603</v>
      </c>
      <c r="I179" s="3">
        <v>196170</v>
      </c>
      <c r="J179" s="3">
        <v>127685</v>
      </c>
      <c r="K179" s="3">
        <v>69234</v>
      </c>
      <c r="L179" s="3">
        <v>29403</v>
      </c>
      <c r="M179" s="3">
        <v>1067820</v>
      </c>
      <c r="N179" s="3">
        <v>226322</v>
      </c>
      <c r="O179" s="4">
        <v>113</v>
      </c>
      <c r="P179" s="4">
        <v>59</v>
      </c>
      <c r="Q179" s="4">
        <v>62</v>
      </c>
      <c r="R179" s="4">
        <v>74</v>
      </c>
      <c r="S179" s="4">
        <v>60</v>
      </c>
      <c r="T179" s="4">
        <v>80</v>
      </c>
      <c r="U179" s="4">
        <v>59</v>
      </c>
      <c r="V179" s="4">
        <v>51</v>
      </c>
      <c r="W179" s="4">
        <v>83</v>
      </c>
      <c r="X179" s="4">
        <v>159</v>
      </c>
      <c r="Y179" s="4">
        <v>507</v>
      </c>
      <c r="Z179" s="4">
        <v>293</v>
      </c>
      <c r="AA179" s="44">
        <v>1.739960581423996E-3</v>
      </c>
      <c r="AB179" s="44">
        <v>4.0422310374831289E-4</v>
      </c>
      <c r="AC179" s="44">
        <v>3.8657945766643178E-4</v>
      </c>
      <c r="AD179" s="44">
        <v>5.0159629632140121E-4</v>
      </c>
      <c r="AE179" s="44">
        <v>3.8901928238909707E-4</v>
      </c>
      <c r="AF179" s="44">
        <v>4.0281365336878092E-4</v>
      </c>
      <c r="AG179" s="44">
        <v>3.0075954529234849E-4</v>
      </c>
      <c r="AH179" s="44">
        <v>3.9942044876062186E-4</v>
      </c>
      <c r="AI179" s="44">
        <v>1.1988329433515325E-3</v>
      </c>
      <c r="AJ179" s="44">
        <v>5.4076114682175287E-3</v>
      </c>
      <c r="AK179" s="44">
        <v>4.7479912344777211E-4</v>
      </c>
      <c r="AL179" s="44">
        <v>1.2946156361290551E-3</v>
      </c>
    </row>
    <row r="180" spans="1:38">
      <c r="A180" s="1" t="s">
        <v>21</v>
      </c>
      <c r="B180" s="1" t="s">
        <v>89</v>
      </c>
      <c r="C180" s="3">
        <v>61960</v>
      </c>
      <c r="D180" s="3">
        <v>139002</v>
      </c>
      <c r="E180" s="3">
        <v>154073</v>
      </c>
      <c r="F180" s="3">
        <v>145287</v>
      </c>
      <c r="G180" s="3">
        <v>147910</v>
      </c>
      <c r="H180" s="3">
        <v>190402</v>
      </c>
      <c r="I180" s="3">
        <v>194859</v>
      </c>
      <c r="J180" s="3">
        <v>131579</v>
      </c>
      <c r="K180" s="3">
        <v>67546</v>
      </c>
      <c r="L180" s="3">
        <v>29571</v>
      </c>
      <c r="M180" s="3">
        <v>1033493</v>
      </c>
      <c r="N180" s="3">
        <v>228696</v>
      </c>
      <c r="O180" s="4">
        <v>126</v>
      </c>
      <c r="P180" s="4">
        <v>58</v>
      </c>
      <c r="Q180" s="4">
        <v>65</v>
      </c>
      <c r="R180" s="4">
        <v>72</v>
      </c>
      <c r="S180" s="4">
        <v>58</v>
      </c>
      <c r="T180" s="4">
        <v>74</v>
      </c>
      <c r="U180" s="4">
        <v>64</v>
      </c>
      <c r="V180" s="4">
        <v>54</v>
      </c>
      <c r="W180" s="4">
        <v>67</v>
      </c>
      <c r="X180" s="4">
        <v>99</v>
      </c>
      <c r="Y180" s="4">
        <v>517</v>
      </c>
      <c r="Z180" s="4">
        <v>220</v>
      </c>
      <c r="AA180" s="44">
        <v>2.0335700451904453E-3</v>
      </c>
      <c r="AB180" s="44">
        <v>4.1726018330671499E-4</v>
      </c>
      <c r="AC180" s="44">
        <v>4.2187794097603085E-4</v>
      </c>
      <c r="AD180" s="44">
        <v>4.9557083565632167E-4</v>
      </c>
      <c r="AE180" s="44">
        <v>3.9213034953688053E-4</v>
      </c>
      <c r="AF180" s="44">
        <v>3.8865137971239797E-4</v>
      </c>
      <c r="AG180" s="44">
        <v>3.2844261748238469E-4</v>
      </c>
      <c r="AH180" s="44">
        <v>4.1039983584006566E-4</v>
      </c>
      <c r="AI180" s="44">
        <v>9.9191661978503538E-4</v>
      </c>
      <c r="AJ180" s="44">
        <v>3.3478746068783607E-3</v>
      </c>
      <c r="AK180" s="44">
        <v>5.0024528468020591E-4</v>
      </c>
      <c r="AL180" s="44">
        <v>9.6197572323083915E-4</v>
      </c>
    </row>
    <row r="181" spans="1:38">
      <c r="A181" s="1" t="s">
        <v>21</v>
      </c>
      <c r="B181" s="1" t="s">
        <v>90</v>
      </c>
      <c r="C181" s="3">
        <v>61065</v>
      </c>
      <c r="D181" s="3">
        <v>136407</v>
      </c>
      <c r="E181" s="3">
        <v>149839</v>
      </c>
      <c r="F181" s="3">
        <v>145626</v>
      </c>
      <c r="G181" s="3">
        <v>145023</v>
      </c>
      <c r="H181" s="3">
        <v>181875</v>
      </c>
      <c r="I181" s="3">
        <v>191896</v>
      </c>
      <c r="J181" s="3">
        <v>134718</v>
      </c>
      <c r="K181" s="3">
        <v>67276</v>
      </c>
      <c r="L181" s="3">
        <v>29565</v>
      </c>
      <c r="M181" s="3">
        <v>1011731</v>
      </c>
      <c r="N181" s="3">
        <v>231559</v>
      </c>
      <c r="O181" s="4">
        <v>114</v>
      </c>
      <c r="P181" s="4">
        <v>56</v>
      </c>
      <c r="Q181" s="4">
        <v>67</v>
      </c>
      <c r="R181" s="4">
        <v>73</v>
      </c>
      <c r="S181" s="4">
        <v>53</v>
      </c>
      <c r="T181" s="4">
        <v>67</v>
      </c>
      <c r="U181" s="4">
        <v>54</v>
      </c>
      <c r="V181" s="4">
        <v>52</v>
      </c>
      <c r="W181" s="4">
        <v>79</v>
      </c>
      <c r="X181" s="4">
        <v>145</v>
      </c>
      <c r="Y181" s="4">
        <v>484</v>
      </c>
      <c r="Z181" s="4">
        <v>276</v>
      </c>
      <c r="AA181" s="44">
        <v>1.8668631785802015E-3</v>
      </c>
      <c r="AB181" s="44">
        <v>4.105361161817209E-4</v>
      </c>
      <c r="AC181" s="44">
        <v>4.4714660402164991E-4</v>
      </c>
      <c r="AD181" s="44">
        <v>5.0128411135374183E-4</v>
      </c>
      <c r="AE181" s="44">
        <v>3.6545927197754839E-4</v>
      </c>
      <c r="AF181" s="44">
        <v>3.6838487972508588E-4</v>
      </c>
      <c r="AG181" s="44">
        <v>2.8140242631425358E-4</v>
      </c>
      <c r="AH181" s="44">
        <v>3.859914784958209E-4</v>
      </c>
      <c r="AI181" s="44">
        <v>1.1742671978119984E-3</v>
      </c>
      <c r="AJ181" s="44">
        <v>4.9044478268222558E-3</v>
      </c>
      <c r="AK181" s="44">
        <v>4.7838803001983731E-4</v>
      </c>
      <c r="AL181" s="44">
        <v>1.1919208495459041E-3</v>
      </c>
    </row>
    <row r="182" spans="1:38">
      <c r="A182" s="1" t="s">
        <v>22</v>
      </c>
      <c r="B182" s="1" t="s">
        <v>82</v>
      </c>
      <c r="C182" s="3">
        <v>376457</v>
      </c>
      <c r="D182" s="3">
        <v>744541</v>
      </c>
      <c r="E182" s="3">
        <v>777086</v>
      </c>
      <c r="F182" s="3">
        <v>737196</v>
      </c>
      <c r="G182" s="3">
        <v>845035</v>
      </c>
      <c r="H182" s="3">
        <v>866536</v>
      </c>
      <c r="I182" s="3">
        <v>626578</v>
      </c>
      <c r="J182" s="3">
        <v>353989</v>
      </c>
      <c r="K182" s="3">
        <v>224763</v>
      </c>
      <c r="L182" s="3">
        <v>84360</v>
      </c>
      <c r="M182" s="3">
        <v>4973429</v>
      </c>
      <c r="N182" s="3">
        <v>663112</v>
      </c>
      <c r="O182" s="4">
        <v>121</v>
      </c>
      <c r="P182" s="4">
        <v>58</v>
      </c>
      <c r="Q182" s="4">
        <v>60</v>
      </c>
      <c r="R182" s="4">
        <v>55</v>
      </c>
      <c r="S182" s="4">
        <v>58</v>
      </c>
      <c r="T182" s="4">
        <v>68</v>
      </c>
      <c r="U182" s="4">
        <v>72</v>
      </c>
      <c r="V182" s="4">
        <v>51</v>
      </c>
      <c r="W182" s="4">
        <v>284</v>
      </c>
      <c r="X182" s="4">
        <v>398</v>
      </c>
      <c r="Y182" s="4">
        <v>492</v>
      </c>
      <c r="Z182" s="4">
        <v>733</v>
      </c>
      <c r="AA182" s="44">
        <v>3.2141785117556585E-4</v>
      </c>
      <c r="AB182" s="44">
        <v>7.7900343970311906E-5</v>
      </c>
      <c r="AC182" s="44">
        <v>7.7211531284825612E-5</v>
      </c>
      <c r="AD182" s="44">
        <v>7.460702445482613E-5</v>
      </c>
      <c r="AE182" s="44">
        <v>6.8636210334483186E-5</v>
      </c>
      <c r="AF182" s="44">
        <v>7.847336983114377E-5</v>
      </c>
      <c r="AG182" s="44">
        <v>1.149098755462209E-4</v>
      </c>
      <c r="AH182" s="44">
        <v>1.4407227343222529E-4</v>
      </c>
      <c r="AI182" s="44">
        <v>1.2635531648892389E-3</v>
      </c>
      <c r="AJ182" s="44">
        <v>4.7178757705073496E-3</v>
      </c>
      <c r="AK182" s="44">
        <v>9.8925711013467767E-5</v>
      </c>
      <c r="AL182" s="44">
        <v>1.1053939605979079E-3</v>
      </c>
    </row>
    <row r="183" spans="1:38">
      <c r="A183" s="1" t="s">
        <v>22</v>
      </c>
      <c r="B183" s="1" t="s">
        <v>83</v>
      </c>
      <c r="C183" s="3">
        <v>365797</v>
      </c>
      <c r="D183" s="3">
        <v>748714</v>
      </c>
      <c r="E183" s="3">
        <v>794226</v>
      </c>
      <c r="F183" s="3">
        <v>742004</v>
      </c>
      <c r="G183" s="3">
        <v>832312</v>
      </c>
      <c r="H183" s="3">
        <v>880995</v>
      </c>
      <c r="I183" s="3">
        <v>655730</v>
      </c>
      <c r="J183" s="3">
        <v>362631</v>
      </c>
      <c r="K183" s="3">
        <v>224597</v>
      </c>
      <c r="L183" s="3">
        <v>89221</v>
      </c>
      <c r="M183" s="3">
        <v>5019778</v>
      </c>
      <c r="N183" s="3">
        <v>676449</v>
      </c>
      <c r="O183" s="4">
        <v>109</v>
      </c>
      <c r="P183" s="4">
        <v>63</v>
      </c>
      <c r="Q183" s="4">
        <v>52</v>
      </c>
      <c r="R183" s="4">
        <v>65</v>
      </c>
      <c r="S183" s="4">
        <v>54</v>
      </c>
      <c r="T183" s="4">
        <v>62</v>
      </c>
      <c r="U183" s="4">
        <v>61</v>
      </c>
      <c r="V183" s="4">
        <v>103</v>
      </c>
      <c r="W183" s="4">
        <v>252</v>
      </c>
      <c r="X183" s="4">
        <v>412</v>
      </c>
      <c r="Y183" s="4">
        <v>466</v>
      </c>
      <c r="Z183" s="4">
        <v>767</v>
      </c>
      <c r="AA183" s="44">
        <v>2.979794804222014E-4</v>
      </c>
      <c r="AB183" s="44">
        <v>8.4144279391062544E-5</v>
      </c>
      <c r="AC183" s="44">
        <v>6.5472548116027432E-5</v>
      </c>
      <c r="AD183" s="44">
        <v>8.7600605926652685E-5</v>
      </c>
      <c r="AE183" s="44">
        <v>6.4879516335220443E-5</v>
      </c>
      <c r="AF183" s="44">
        <v>7.0374973751269871E-5</v>
      </c>
      <c r="AG183" s="44">
        <v>9.302609305659341E-5</v>
      </c>
      <c r="AH183" s="44">
        <v>2.8403528655851262E-4</v>
      </c>
      <c r="AI183" s="44">
        <v>1.1220096439400347E-3</v>
      </c>
      <c r="AJ183" s="44">
        <v>4.6177469429842747E-3</v>
      </c>
      <c r="AK183" s="44">
        <v>9.2832790613449446E-5</v>
      </c>
      <c r="AL183" s="44">
        <v>1.133862271952505E-3</v>
      </c>
    </row>
    <row r="184" spans="1:38">
      <c r="A184" s="1" t="s">
        <v>22</v>
      </c>
      <c r="B184" s="1" t="s">
        <v>84</v>
      </c>
      <c r="C184" s="3">
        <v>362844</v>
      </c>
      <c r="D184" s="3">
        <v>740276</v>
      </c>
      <c r="E184" s="3">
        <v>792701</v>
      </c>
      <c r="F184" s="3">
        <v>746440</v>
      </c>
      <c r="G184" s="3">
        <v>812011</v>
      </c>
      <c r="H184" s="3">
        <v>884875</v>
      </c>
      <c r="I184" s="3">
        <v>672408</v>
      </c>
      <c r="J184" s="3">
        <v>373862</v>
      </c>
      <c r="K184" s="3">
        <v>225391</v>
      </c>
      <c r="L184" s="3">
        <v>92726</v>
      </c>
      <c r="M184" s="3">
        <v>5011555</v>
      </c>
      <c r="N184" s="3">
        <v>691979</v>
      </c>
      <c r="O184" s="4">
        <v>118</v>
      </c>
      <c r="P184" s="4">
        <v>52</v>
      </c>
      <c r="Q184" s="4">
        <v>63</v>
      </c>
      <c r="R184" s="4">
        <v>56</v>
      </c>
      <c r="S184" s="4">
        <v>59</v>
      </c>
      <c r="T184" s="4">
        <v>68</v>
      </c>
      <c r="U184" s="4">
        <v>64</v>
      </c>
      <c r="V184" s="4">
        <v>129</v>
      </c>
      <c r="W184" s="4">
        <v>279</v>
      </c>
      <c r="X184" s="4">
        <v>457</v>
      </c>
      <c r="Y184" s="4">
        <v>480</v>
      </c>
      <c r="Z184" s="4">
        <v>865</v>
      </c>
      <c r="AA184" s="44">
        <v>3.2520862960390689E-4</v>
      </c>
      <c r="AB184" s="44">
        <v>7.0244071130227102E-5</v>
      </c>
      <c r="AC184" s="44">
        <v>7.947511104439126E-5</v>
      </c>
      <c r="AD184" s="44">
        <v>7.5022774770912602E-5</v>
      </c>
      <c r="AE184" s="44">
        <v>7.2659114223822089E-5</v>
      </c>
      <c r="AF184" s="44">
        <v>7.684701228987145E-5</v>
      </c>
      <c r="AG184" s="44">
        <v>9.5180307194441468E-5</v>
      </c>
      <c r="AH184" s="44">
        <v>3.4504710294172716E-4</v>
      </c>
      <c r="AI184" s="44">
        <v>1.2378488937002808E-3</v>
      </c>
      <c r="AJ184" s="44">
        <v>4.9284990186139813E-3</v>
      </c>
      <c r="AK184" s="44">
        <v>9.5778655527076919E-5</v>
      </c>
      <c r="AL184" s="44">
        <v>1.2500379346772083E-3</v>
      </c>
    </row>
    <row r="185" spans="1:38">
      <c r="A185" s="1" t="s">
        <v>22</v>
      </c>
      <c r="B185" s="1" t="s">
        <v>85</v>
      </c>
      <c r="C185" s="3">
        <v>365907</v>
      </c>
      <c r="D185" s="3">
        <v>743552</v>
      </c>
      <c r="E185" s="3">
        <v>800618</v>
      </c>
      <c r="F185" s="3">
        <v>765833</v>
      </c>
      <c r="G185" s="3">
        <v>799053</v>
      </c>
      <c r="H185" s="3">
        <v>894067</v>
      </c>
      <c r="I185" s="3">
        <v>698045</v>
      </c>
      <c r="J185" s="3">
        <v>392611</v>
      </c>
      <c r="K185" s="3">
        <v>225660</v>
      </c>
      <c r="L185" s="3">
        <v>98017</v>
      </c>
      <c r="M185" s="3">
        <v>5067075</v>
      </c>
      <c r="N185" s="3">
        <v>716288</v>
      </c>
      <c r="O185" s="4">
        <v>122</v>
      </c>
      <c r="P185" s="4">
        <v>63</v>
      </c>
      <c r="Q185" s="4">
        <v>65</v>
      </c>
      <c r="R185" s="4">
        <v>52</v>
      </c>
      <c r="S185" s="4">
        <v>56</v>
      </c>
      <c r="T185" s="4">
        <v>66</v>
      </c>
      <c r="U185" s="4">
        <v>73</v>
      </c>
      <c r="V185" s="4">
        <v>83</v>
      </c>
      <c r="W185" s="4">
        <v>250</v>
      </c>
      <c r="X185" s="4">
        <v>450</v>
      </c>
      <c r="Y185" s="4">
        <v>497</v>
      </c>
      <c r="Z185" s="4">
        <v>783</v>
      </c>
      <c r="AA185" s="44">
        <v>3.3341805431434765E-4</v>
      </c>
      <c r="AB185" s="44">
        <v>8.4728438629712513E-5</v>
      </c>
      <c r="AC185" s="44">
        <v>8.1187282824018444E-5</v>
      </c>
      <c r="AD185" s="44">
        <v>6.7899920739900212E-5</v>
      </c>
      <c r="AE185" s="44">
        <v>7.0082960704734228E-5</v>
      </c>
      <c r="AF185" s="44">
        <v>7.3819970986514438E-5</v>
      </c>
      <c r="AG185" s="44">
        <v>1.0457778509981448E-4</v>
      </c>
      <c r="AH185" s="44">
        <v>2.1140518222872003E-4</v>
      </c>
      <c r="AI185" s="44">
        <v>1.1078613843835859E-3</v>
      </c>
      <c r="AJ185" s="44">
        <v>4.5910403297387192E-3</v>
      </c>
      <c r="AK185" s="44">
        <v>9.8084200450950494E-5</v>
      </c>
      <c r="AL185" s="44">
        <v>1.093135721944246E-3</v>
      </c>
    </row>
    <row r="186" spans="1:38">
      <c r="A186" s="1" t="s">
        <v>22</v>
      </c>
      <c r="B186" s="1" t="s">
        <v>86</v>
      </c>
      <c r="C186" s="3">
        <v>364819</v>
      </c>
      <c r="D186" s="3">
        <v>741744</v>
      </c>
      <c r="E186" s="3">
        <v>796375</v>
      </c>
      <c r="F186" s="3">
        <v>780149</v>
      </c>
      <c r="G186" s="3">
        <v>781574</v>
      </c>
      <c r="H186" s="3">
        <v>891724</v>
      </c>
      <c r="I186" s="3">
        <v>714194</v>
      </c>
      <c r="J186" s="3">
        <v>408911</v>
      </c>
      <c r="K186" s="3">
        <v>224541</v>
      </c>
      <c r="L186" s="3">
        <v>100627</v>
      </c>
      <c r="M186" s="3">
        <v>5070579</v>
      </c>
      <c r="N186" s="3">
        <v>734079</v>
      </c>
      <c r="O186" s="4">
        <v>131</v>
      </c>
      <c r="P186" s="4">
        <v>63</v>
      </c>
      <c r="Q186" s="4">
        <v>60</v>
      </c>
      <c r="R186" s="4">
        <v>68</v>
      </c>
      <c r="S186" s="4">
        <v>64</v>
      </c>
      <c r="T186" s="4">
        <v>48</v>
      </c>
      <c r="U186" s="4">
        <v>87</v>
      </c>
      <c r="V186" s="4">
        <v>126</v>
      </c>
      <c r="W186" s="4">
        <v>275</v>
      </c>
      <c r="X186" s="4">
        <v>513</v>
      </c>
      <c r="Y186" s="4">
        <v>521</v>
      </c>
      <c r="Z186" s="4">
        <v>914</v>
      </c>
      <c r="AA186" s="44">
        <v>3.5908217499636808E-4</v>
      </c>
      <c r="AB186" s="44">
        <v>8.4934964084643752E-5</v>
      </c>
      <c r="AC186" s="44">
        <v>7.5341390676502903E-5</v>
      </c>
      <c r="AD186" s="44">
        <v>8.716283684270569E-5</v>
      </c>
      <c r="AE186" s="44">
        <v>8.188604022139938E-5</v>
      </c>
      <c r="AF186" s="44">
        <v>5.3828314590613237E-5</v>
      </c>
      <c r="AG186" s="44">
        <v>1.2181564112832088E-4</v>
      </c>
      <c r="AH186" s="44">
        <v>3.0813551115034814E-4</v>
      </c>
      <c r="AI186" s="44">
        <v>1.2247206523530224E-3</v>
      </c>
      <c r="AJ186" s="44">
        <v>5.0980353185526746E-3</v>
      </c>
      <c r="AK186" s="44">
        <v>1.0274960709615213E-4</v>
      </c>
      <c r="AL186" s="44">
        <v>1.2450975984873562E-3</v>
      </c>
    </row>
    <row r="187" spans="1:38">
      <c r="A187" s="1" t="s">
        <v>22</v>
      </c>
      <c r="B187" s="1" t="s">
        <v>87</v>
      </c>
      <c r="C187" s="3">
        <v>366248</v>
      </c>
      <c r="D187" s="3">
        <v>749332</v>
      </c>
      <c r="E187" s="3">
        <v>799133</v>
      </c>
      <c r="F187" s="3">
        <v>800589</v>
      </c>
      <c r="G187" s="3">
        <v>777712</v>
      </c>
      <c r="H187" s="3">
        <v>891883</v>
      </c>
      <c r="I187" s="3">
        <v>735679</v>
      </c>
      <c r="J187" s="3">
        <v>431086</v>
      </c>
      <c r="K187" s="3">
        <v>229179</v>
      </c>
      <c r="L187" s="3">
        <v>103573</v>
      </c>
      <c r="M187" s="3">
        <v>5120576</v>
      </c>
      <c r="N187" s="3">
        <v>763838</v>
      </c>
      <c r="O187" s="4">
        <v>108</v>
      </c>
      <c r="P187" s="4">
        <v>60</v>
      </c>
      <c r="Q187" s="4">
        <v>67</v>
      </c>
      <c r="R187" s="4">
        <v>45</v>
      </c>
      <c r="S187" s="4">
        <v>65</v>
      </c>
      <c r="T187" s="4">
        <v>72</v>
      </c>
      <c r="U187" s="4">
        <v>87</v>
      </c>
      <c r="V187" s="4">
        <v>154</v>
      </c>
      <c r="W187" s="4">
        <v>242</v>
      </c>
      <c r="X187" s="4">
        <v>418</v>
      </c>
      <c r="Y187" s="4">
        <v>504</v>
      </c>
      <c r="Z187" s="4">
        <v>814</v>
      </c>
      <c r="AA187" s="44">
        <v>2.9488215635307225E-4</v>
      </c>
      <c r="AB187" s="44">
        <v>8.0071316852876957E-5</v>
      </c>
      <c r="AC187" s="44">
        <v>8.3840862534772064E-5</v>
      </c>
      <c r="AD187" s="44">
        <v>5.620861640617096E-5</v>
      </c>
      <c r="AE187" s="44">
        <v>8.3578496924311316E-5</v>
      </c>
      <c r="AF187" s="44">
        <v>8.0728077561742961E-5</v>
      </c>
      <c r="AG187" s="44">
        <v>1.1825809898066956E-4</v>
      </c>
      <c r="AH187" s="44">
        <v>3.5723730299754572E-4</v>
      </c>
      <c r="AI187" s="44">
        <v>1.0559431710584304E-3</v>
      </c>
      <c r="AJ187" s="44">
        <v>4.0358008361252454E-3</v>
      </c>
      <c r="AK187" s="44">
        <v>9.842642702695947E-5</v>
      </c>
      <c r="AL187" s="44">
        <v>1.0656709930639743E-3</v>
      </c>
    </row>
    <row r="188" spans="1:38">
      <c r="A188" s="1" t="s">
        <v>22</v>
      </c>
      <c r="B188" s="1" t="s">
        <v>88</v>
      </c>
      <c r="C188" s="3">
        <v>367818</v>
      </c>
      <c r="D188" s="3">
        <v>750783</v>
      </c>
      <c r="E188" s="3">
        <v>798649</v>
      </c>
      <c r="F188" s="3">
        <v>812821</v>
      </c>
      <c r="G188" s="3">
        <v>775004</v>
      </c>
      <c r="H188" s="3">
        <v>889320</v>
      </c>
      <c r="I188" s="3">
        <v>752887</v>
      </c>
      <c r="J188" s="3">
        <v>450932</v>
      </c>
      <c r="K188" s="3">
        <v>229862</v>
      </c>
      <c r="L188" s="3">
        <v>105431</v>
      </c>
      <c r="M188" s="3">
        <v>5147282</v>
      </c>
      <c r="N188" s="3">
        <v>786225</v>
      </c>
      <c r="O188" s="4">
        <v>131</v>
      </c>
      <c r="P188" s="4">
        <v>53</v>
      </c>
      <c r="Q188" s="4">
        <v>58</v>
      </c>
      <c r="R188" s="4">
        <v>74</v>
      </c>
      <c r="S188" s="4">
        <v>63</v>
      </c>
      <c r="T188" s="4">
        <v>71</v>
      </c>
      <c r="U188" s="4">
        <v>74</v>
      </c>
      <c r="V188" s="4">
        <v>174</v>
      </c>
      <c r="W188" s="4">
        <v>305</v>
      </c>
      <c r="X188" s="4">
        <v>518</v>
      </c>
      <c r="Y188" s="4">
        <v>524</v>
      </c>
      <c r="Z188" s="4">
        <v>997</v>
      </c>
      <c r="AA188" s="44">
        <v>3.5615440244903728E-4</v>
      </c>
      <c r="AB188" s="44">
        <v>7.0592967608483414E-5</v>
      </c>
      <c r="AC188" s="44">
        <v>7.2622641485809157E-5</v>
      </c>
      <c r="AD188" s="44">
        <v>9.1040954896588554E-5</v>
      </c>
      <c r="AE188" s="44">
        <v>8.1289903019855385E-5</v>
      </c>
      <c r="AF188" s="44">
        <v>7.9836279404488816E-5</v>
      </c>
      <c r="AG188" s="44">
        <v>9.8288322151929839E-5</v>
      </c>
      <c r="AH188" s="44">
        <v>3.8586749221612129E-4</v>
      </c>
      <c r="AI188" s="44">
        <v>1.3268830863735633E-3</v>
      </c>
      <c r="AJ188" s="44">
        <v>4.9131659568817524E-3</v>
      </c>
      <c r="AK188" s="44">
        <v>1.0180130018133843E-4</v>
      </c>
      <c r="AL188" s="44">
        <v>1.2680848357658431E-3</v>
      </c>
    </row>
    <row r="189" spans="1:38">
      <c r="A189" s="1" t="s">
        <v>22</v>
      </c>
      <c r="B189" s="1" t="s">
        <v>89</v>
      </c>
      <c r="C189" s="3">
        <v>362932</v>
      </c>
      <c r="D189" s="3">
        <v>738768</v>
      </c>
      <c r="E189" s="3">
        <v>780194</v>
      </c>
      <c r="F189" s="3">
        <v>811911</v>
      </c>
      <c r="G189" s="3">
        <v>759871</v>
      </c>
      <c r="H189" s="3">
        <v>865386</v>
      </c>
      <c r="I189" s="3">
        <v>755914</v>
      </c>
      <c r="J189" s="3">
        <v>467882</v>
      </c>
      <c r="K189" s="3">
        <v>230970</v>
      </c>
      <c r="L189" s="3">
        <v>105975</v>
      </c>
      <c r="M189" s="3">
        <v>5074976</v>
      </c>
      <c r="N189" s="3">
        <v>804827</v>
      </c>
      <c r="O189" s="4">
        <v>142</v>
      </c>
      <c r="P189" s="4">
        <v>64</v>
      </c>
      <c r="Q189" s="4">
        <v>56</v>
      </c>
      <c r="R189" s="4">
        <v>80</v>
      </c>
      <c r="S189" s="4">
        <v>65</v>
      </c>
      <c r="T189" s="4">
        <v>50</v>
      </c>
      <c r="U189" s="4">
        <v>68</v>
      </c>
      <c r="V189" s="4">
        <v>147</v>
      </c>
      <c r="W189" s="4">
        <v>254</v>
      </c>
      <c r="X189" s="4">
        <v>440</v>
      </c>
      <c r="Y189" s="4">
        <v>525</v>
      </c>
      <c r="Z189" s="4">
        <v>841</v>
      </c>
      <c r="AA189" s="44">
        <v>3.9125786648738607E-4</v>
      </c>
      <c r="AB189" s="44">
        <v>8.663071491997488E-5</v>
      </c>
      <c r="AC189" s="44">
        <v>7.177701956180129E-5</v>
      </c>
      <c r="AD189" s="44">
        <v>9.853296728335988E-5</v>
      </c>
      <c r="AE189" s="44">
        <v>8.5540835220715097E-5</v>
      </c>
      <c r="AF189" s="44">
        <v>5.7777685333481242E-5</v>
      </c>
      <c r="AG189" s="44">
        <v>8.9957323187558373E-5</v>
      </c>
      <c r="AH189" s="44">
        <v>3.1418178087637481E-4</v>
      </c>
      <c r="AI189" s="44">
        <v>1.0997099190371044E-3</v>
      </c>
      <c r="AJ189" s="44">
        <v>4.1519226232602027E-3</v>
      </c>
      <c r="AK189" s="44">
        <v>1.0344876507790381E-4</v>
      </c>
      <c r="AL189" s="44">
        <v>1.0449450627277664E-3</v>
      </c>
    </row>
    <row r="190" spans="1:38">
      <c r="A190" s="1" t="s">
        <v>22</v>
      </c>
      <c r="B190" s="1" t="s">
        <v>90</v>
      </c>
      <c r="C190" s="3">
        <v>363031</v>
      </c>
      <c r="D190" s="3">
        <v>741392</v>
      </c>
      <c r="E190" s="3">
        <v>772879</v>
      </c>
      <c r="F190" s="3">
        <v>818802</v>
      </c>
      <c r="G190" s="3">
        <v>759833</v>
      </c>
      <c r="H190" s="3">
        <v>857032</v>
      </c>
      <c r="I190" s="3">
        <v>771764</v>
      </c>
      <c r="J190" s="3">
        <v>489182</v>
      </c>
      <c r="K190" s="3">
        <v>240311</v>
      </c>
      <c r="L190" s="3">
        <v>106981</v>
      </c>
      <c r="M190" s="3">
        <v>5084733</v>
      </c>
      <c r="N190" s="3">
        <v>836474</v>
      </c>
      <c r="O190" s="4">
        <v>118</v>
      </c>
      <c r="P190" s="4">
        <v>52</v>
      </c>
      <c r="Q190" s="4">
        <v>58</v>
      </c>
      <c r="R190" s="4">
        <v>48</v>
      </c>
      <c r="S190" s="4">
        <v>60</v>
      </c>
      <c r="T190" s="4">
        <v>59</v>
      </c>
      <c r="U190" s="4">
        <v>58</v>
      </c>
      <c r="V190" s="4">
        <v>157</v>
      </c>
      <c r="W190" s="4">
        <v>235</v>
      </c>
      <c r="X190" s="4">
        <v>442</v>
      </c>
      <c r="Y190" s="4">
        <v>453</v>
      </c>
      <c r="Z190" s="4">
        <v>834</v>
      </c>
      <c r="AA190" s="44">
        <v>3.2504111219152081E-4</v>
      </c>
      <c r="AB190" s="44">
        <v>7.0138334376416257E-5</v>
      </c>
      <c r="AC190" s="44">
        <v>7.5044088401936143E-5</v>
      </c>
      <c r="AD190" s="44">
        <v>5.8622231015556872E-5</v>
      </c>
      <c r="AE190" s="44">
        <v>7.8964719879236623E-5</v>
      </c>
      <c r="AF190" s="44">
        <v>6.8842236929309521E-5</v>
      </c>
      <c r="AG190" s="44">
        <v>7.5152507761440032E-5</v>
      </c>
      <c r="AH190" s="44">
        <v>3.2094394315408171E-4</v>
      </c>
      <c r="AI190" s="44">
        <v>9.7789947193428523E-4</v>
      </c>
      <c r="AJ190" s="44">
        <v>4.1315747656125853E-3</v>
      </c>
      <c r="AK190" s="44">
        <v>8.9090223616461274E-5</v>
      </c>
      <c r="AL190" s="44">
        <v>9.9704234680336756E-4</v>
      </c>
    </row>
    <row r="191" spans="1:38">
      <c r="A191" s="1" t="s">
        <v>23</v>
      </c>
      <c r="B191" s="1" t="s">
        <v>82</v>
      </c>
      <c r="C191" s="3">
        <v>384502</v>
      </c>
      <c r="D191" s="3">
        <v>800466</v>
      </c>
      <c r="E191" s="3">
        <v>909982</v>
      </c>
      <c r="F191" s="3">
        <v>839233</v>
      </c>
      <c r="G191" s="3">
        <v>975464</v>
      </c>
      <c r="H191" s="3">
        <v>998065</v>
      </c>
      <c r="I191" s="3">
        <v>732769</v>
      </c>
      <c r="J191" s="3">
        <v>426481</v>
      </c>
      <c r="K191" s="3">
        <v>305551</v>
      </c>
      <c r="L191" s="3">
        <v>136969</v>
      </c>
      <c r="M191" s="3">
        <v>5640481</v>
      </c>
      <c r="N191" s="3">
        <v>869001</v>
      </c>
      <c r="O191" s="4">
        <v>119</v>
      </c>
      <c r="P191" s="4">
        <v>60</v>
      </c>
      <c r="Q191" s="4">
        <v>73</v>
      </c>
      <c r="R191" s="4">
        <v>58</v>
      </c>
      <c r="S191" s="4">
        <v>57</v>
      </c>
      <c r="T191" s="4">
        <v>72</v>
      </c>
      <c r="U191" s="4">
        <v>57</v>
      </c>
      <c r="V191" s="4">
        <v>120</v>
      </c>
      <c r="W191" s="4">
        <v>362</v>
      </c>
      <c r="X191" s="4">
        <v>706</v>
      </c>
      <c r="Y191" s="4">
        <v>496</v>
      </c>
      <c r="Z191" s="4">
        <v>1188</v>
      </c>
      <c r="AA191" s="44">
        <v>3.0949123801696742E-4</v>
      </c>
      <c r="AB191" s="44">
        <v>7.4956337933153932E-5</v>
      </c>
      <c r="AC191" s="44">
        <v>8.0221367016050868E-5</v>
      </c>
      <c r="AD191" s="44">
        <v>6.9110723720349417E-5</v>
      </c>
      <c r="AE191" s="44">
        <v>5.8433729999261887E-5</v>
      </c>
      <c r="AF191" s="44">
        <v>7.2139590106856766E-5</v>
      </c>
      <c r="AG191" s="44">
        <v>7.7787133462250724E-5</v>
      </c>
      <c r="AH191" s="44">
        <v>2.8137244097626858E-4</v>
      </c>
      <c r="AI191" s="44">
        <v>1.1847449361972306E-3</v>
      </c>
      <c r="AJ191" s="44">
        <v>5.1544510071622049E-3</v>
      </c>
      <c r="AK191" s="44">
        <v>8.7935762925183157E-5</v>
      </c>
      <c r="AL191" s="44">
        <v>1.3670870344222848E-3</v>
      </c>
    </row>
    <row r="192" spans="1:38">
      <c r="A192" s="1" t="s">
        <v>23</v>
      </c>
      <c r="B192" s="1" t="s">
        <v>83</v>
      </c>
      <c r="C192" s="3">
        <v>367199</v>
      </c>
      <c r="D192" s="3">
        <v>796739</v>
      </c>
      <c r="E192" s="3">
        <v>928069</v>
      </c>
      <c r="F192" s="3">
        <v>827722</v>
      </c>
      <c r="G192" s="3">
        <v>931404</v>
      </c>
      <c r="H192" s="3">
        <v>990183</v>
      </c>
      <c r="I192" s="3">
        <v>755563</v>
      </c>
      <c r="J192" s="3">
        <v>430183</v>
      </c>
      <c r="K192" s="3">
        <v>306680</v>
      </c>
      <c r="L192" s="3">
        <v>137755</v>
      </c>
      <c r="M192" s="3">
        <v>5596879</v>
      </c>
      <c r="N192" s="3">
        <v>874618</v>
      </c>
      <c r="O192" s="4">
        <v>108</v>
      </c>
      <c r="P192" s="4">
        <v>49</v>
      </c>
      <c r="Q192" s="4">
        <v>68</v>
      </c>
      <c r="R192" s="4">
        <v>57</v>
      </c>
      <c r="S192" s="4">
        <v>64</v>
      </c>
      <c r="T192" s="4">
        <v>51</v>
      </c>
      <c r="U192" s="4">
        <v>65</v>
      </c>
      <c r="V192" s="4">
        <v>96</v>
      </c>
      <c r="W192" s="4">
        <v>340</v>
      </c>
      <c r="X192" s="4">
        <v>703</v>
      </c>
      <c r="Y192" s="4">
        <v>462</v>
      </c>
      <c r="Z192" s="4">
        <v>1139</v>
      </c>
      <c r="AA192" s="44">
        <v>2.9411844803498921E-4</v>
      </c>
      <c r="AB192" s="44">
        <v>6.1500692196566251E-5</v>
      </c>
      <c r="AC192" s="44">
        <v>7.3270414161016051E-5</v>
      </c>
      <c r="AD192" s="44">
        <v>6.8863700614457516E-5</v>
      </c>
      <c r="AE192" s="44">
        <v>6.8713469128326698E-5</v>
      </c>
      <c r="AF192" s="44">
        <v>5.1505630777341156E-5</v>
      </c>
      <c r="AG192" s="44">
        <v>8.6028564130324008E-5</v>
      </c>
      <c r="AH192" s="44">
        <v>2.2316084085145159E-4</v>
      </c>
      <c r="AI192" s="44">
        <v>1.1086474501108647E-3</v>
      </c>
      <c r="AJ192" s="44">
        <v>5.1032630394541034E-3</v>
      </c>
      <c r="AK192" s="44">
        <v>8.2546004657238441E-5</v>
      </c>
      <c r="AL192" s="44">
        <v>1.3022828251876819E-3</v>
      </c>
    </row>
    <row r="193" spans="1:38">
      <c r="A193" s="1" t="s">
        <v>23</v>
      </c>
      <c r="B193" s="1" t="s">
        <v>84</v>
      </c>
      <c r="C193" s="3">
        <v>366558</v>
      </c>
      <c r="D193" s="3">
        <v>792134</v>
      </c>
      <c r="E193" s="3">
        <v>933866</v>
      </c>
      <c r="F193" s="3">
        <v>836789</v>
      </c>
      <c r="G193" s="3">
        <v>909781</v>
      </c>
      <c r="H193" s="3">
        <v>998229</v>
      </c>
      <c r="I193" s="3">
        <v>780761</v>
      </c>
      <c r="J193" s="3">
        <v>445905</v>
      </c>
      <c r="K193" s="3">
        <v>307184</v>
      </c>
      <c r="L193" s="3">
        <v>141603</v>
      </c>
      <c r="M193" s="3">
        <v>5618118</v>
      </c>
      <c r="N193" s="3">
        <v>894692</v>
      </c>
      <c r="O193" s="4">
        <v>124</v>
      </c>
      <c r="P193" s="4">
        <v>78</v>
      </c>
      <c r="Q193" s="4">
        <v>53</v>
      </c>
      <c r="R193" s="4">
        <v>64</v>
      </c>
      <c r="S193" s="4">
        <v>49</v>
      </c>
      <c r="T193" s="4">
        <v>60</v>
      </c>
      <c r="U193" s="4">
        <v>72</v>
      </c>
      <c r="V193" s="4">
        <v>104</v>
      </c>
      <c r="W193" s="4">
        <v>318</v>
      </c>
      <c r="X193" s="4">
        <v>838</v>
      </c>
      <c r="Y193" s="4">
        <v>500</v>
      </c>
      <c r="Z193" s="4">
        <v>1260</v>
      </c>
      <c r="AA193" s="44">
        <v>3.3828207268699631E-4</v>
      </c>
      <c r="AB193" s="44">
        <v>9.8468188463063074E-5</v>
      </c>
      <c r="AC193" s="44">
        <v>5.6753324352744401E-5</v>
      </c>
      <c r="AD193" s="44">
        <v>7.6482840955127275E-5</v>
      </c>
      <c r="AE193" s="44">
        <v>5.3859115545389494E-5</v>
      </c>
      <c r="AF193" s="44">
        <v>6.0106448520329503E-5</v>
      </c>
      <c r="AG193" s="44">
        <v>9.2217720915875663E-5</v>
      </c>
      <c r="AH193" s="44">
        <v>2.3323353629136251E-4</v>
      </c>
      <c r="AI193" s="44">
        <v>1.0352101671962082E-3</v>
      </c>
      <c r="AJ193" s="44">
        <v>5.9179537156698655E-3</v>
      </c>
      <c r="AK193" s="44">
        <v>8.8997774699641407E-5</v>
      </c>
      <c r="AL193" s="44">
        <v>1.408305875094446E-3</v>
      </c>
    </row>
    <row r="194" spans="1:38">
      <c r="A194" s="1" t="s">
        <v>23</v>
      </c>
      <c r="B194" s="1" t="s">
        <v>85</v>
      </c>
      <c r="C194" s="3">
        <v>366924</v>
      </c>
      <c r="D194" s="3">
        <v>788153</v>
      </c>
      <c r="E194" s="3">
        <v>935329</v>
      </c>
      <c r="F194" s="3">
        <v>851799</v>
      </c>
      <c r="G194" s="3">
        <v>887334</v>
      </c>
      <c r="H194" s="3">
        <v>1003881</v>
      </c>
      <c r="I194" s="3">
        <v>804379</v>
      </c>
      <c r="J194" s="3">
        <v>463306</v>
      </c>
      <c r="K194" s="3">
        <v>301728</v>
      </c>
      <c r="L194" s="3">
        <v>144423</v>
      </c>
      <c r="M194" s="3">
        <v>5637799</v>
      </c>
      <c r="N194" s="3">
        <v>909457</v>
      </c>
      <c r="O194" s="4">
        <v>124</v>
      </c>
      <c r="P194" s="4">
        <v>51</v>
      </c>
      <c r="Q194" s="4">
        <v>70</v>
      </c>
      <c r="R194" s="4">
        <v>45</v>
      </c>
      <c r="S194" s="4">
        <v>80</v>
      </c>
      <c r="T194" s="4">
        <v>68</v>
      </c>
      <c r="U194" s="4">
        <v>60</v>
      </c>
      <c r="V194" s="4">
        <v>125</v>
      </c>
      <c r="W194" s="4">
        <v>329</v>
      </c>
      <c r="X194" s="4">
        <v>762</v>
      </c>
      <c r="Y194" s="4">
        <v>498</v>
      </c>
      <c r="Z194" s="4">
        <v>1216</v>
      </c>
      <c r="AA194" s="44">
        <v>3.3794464248727255E-4</v>
      </c>
      <c r="AB194" s="44">
        <v>6.4708248271591942E-5</v>
      </c>
      <c r="AC194" s="44">
        <v>7.4839976093973355E-5</v>
      </c>
      <c r="AD194" s="44">
        <v>5.2829364674060431E-5</v>
      </c>
      <c r="AE194" s="44">
        <v>9.0157708371368613E-5</v>
      </c>
      <c r="AF194" s="44">
        <v>6.7737112267290644E-5</v>
      </c>
      <c r="AG194" s="44">
        <v>7.4591703662079686E-5</v>
      </c>
      <c r="AH194" s="44">
        <v>2.6980008892610931E-4</v>
      </c>
      <c r="AI194" s="44">
        <v>1.0903860430586489E-3</v>
      </c>
      <c r="AJ194" s="44">
        <v>5.2761679233917034E-3</v>
      </c>
      <c r="AK194" s="44">
        <v>8.8332343881007458E-5</v>
      </c>
      <c r="AL194" s="44">
        <v>1.3370615653076506E-3</v>
      </c>
    </row>
    <row r="195" spans="1:38">
      <c r="A195" s="1" t="s">
        <v>23</v>
      </c>
      <c r="B195" s="1" t="s">
        <v>86</v>
      </c>
      <c r="C195" s="3">
        <v>365745</v>
      </c>
      <c r="D195" s="3">
        <v>786522</v>
      </c>
      <c r="E195" s="3">
        <v>942760</v>
      </c>
      <c r="F195" s="3">
        <v>873585</v>
      </c>
      <c r="G195" s="3">
        <v>870888</v>
      </c>
      <c r="H195" s="3">
        <v>1005793</v>
      </c>
      <c r="I195" s="3">
        <v>829642</v>
      </c>
      <c r="J195" s="3">
        <v>486303</v>
      </c>
      <c r="K195" s="3">
        <v>300783</v>
      </c>
      <c r="L195" s="3">
        <v>148438</v>
      </c>
      <c r="M195" s="3">
        <v>5674935</v>
      </c>
      <c r="N195" s="3">
        <v>935524</v>
      </c>
      <c r="O195" s="4">
        <v>127</v>
      </c>
      <c r="P195" s="4">
        <v>69</v>
      </c>
      <c r="Q195" s="4">
        <v>71</v>
      </c>
      <c r="R195" s="4">
        <v>73</v>
      </c>
      <c r="S195" s="4">
        <v>61</v>
      </c>
      <c r="T195" s="4">
        <v>67</v>
      </c>
      <c r="U195" s="4">
        <v>90</v>
      </c>
      <c r="V195" s="4">
        <v>159</v>
      </c>
      <c r="W195" s="4">
        <v>363</v>
      </c>
      <c r="X195" s="4">
        <v>883</v>
      </c>
      <c r="Y195" s="4">
        <v>558</v>
      </c>
      <c r="Z195" s="4">
        <v>1405</v>
      </c>
      <c r="AA195" s="44">
        <v>3.4723646256271448E-4</v>
      </c>
      <c r="AB195" s="44">
        <v>8.7727997436816771E-5</v>
      </c>
      <c r="AC195" s="44">
        <v>7.5310789596503885E-5</v>
      </c>
      <c r="AD195" s="44">
        <v>8.3563705878649476E-5</v>
      </c>
      <c r="AE195" s="44">
        <v>7.0043449904006025E-5</v>
      </c>
      <c r="AF195" s="44">
        <v>6.6614104492673936E-5</v>
      </c>
      <c r="AG195" s="44">
        <v>1.0848052533502402E-4</v>
      </c>
      <c r="AH195" s="44">
        <v>3.2695665048334063E-4</v>
      </c>
      <c r="AI195" s="44">
        <v>1.2068501211837106E-3</v>
      </c>
      <c r="AJ195" s="44">
        <v>5.9486115415190183E-3</v>
      </c>
      <c r="AK195" s="44">
        <v>9.8327117403106817E-5</v>
      </c>
      <c r="AL195" s="44">
        <v>1.5018321283045651E-3</v>
      </c>
    </row>
    <row r="196" spans="1:38">
      <c r="A196" s="1" t="s">
        <v>23</v>
      </c>
      <c r="B196" s="1" t="s">
        <v>87</v>
      </c>
      <c r="C196" s="3">
        <v>365072</v>
      </c>
      <c r="D196" s="3">
        <v>783711</v>
      </c>
      <c r="E196" s="3">
        <v>947483</v>
      </c>
      <c r="F196" s="3">
        <v>892263</v>
      </c>
      <c r="G196" s="3">
        <v>856746</v>
      </c>
      <c r="H196" s="3">
        <v>1001891</v>
      </c>
      <c r="I196" s="3">
        <v>850763</v>
      </c>
      <c r="J196" s="3">
        <v>509933</v>
      </c>
      <c r="K196" s="3">
        <v>299603</v>
      </c>
      <c r="L196" s="3">
        <v>151004</v>
      </c>
      <c r="M196" s="3">
        <v>5697929</v>
      </c>
      <c r="N196" s="3">
        <v>960540</v>
      </c>
      <c r="O196" s="4">
        <v>136</v>
      </c>
      <c r="P196" s="4">
        <v>60</v>
      </c>
      <c r="Q196" s="4">
        <v>56</v>
      </c>
      <c r="R196" s="4">
        <v>69</v>
      </c>
      <c r="S196" s="4">
        <v>75</v>
      </c>
      <c r="T196" s="4">
        <v>59</v>
      </c>
      <c r="U196" s="4">
        <v>108</v>
      </c>
      <c r="V196" s="4">
        <v>155</v>
      </c>
      <c r="W196" s="4">
        <v>310</v>
      </c>
      <c r="X196" s="4">
        <v>720</v>
      </c>
      <c r="Y196" s="4">
        <v>563</v>
      </c>
      <c r="Z196" s="4">
        <v>1185</v>
      </c>
      <c r="AA196" s="44">
        <v>3.7252925450322126E-4</v>
      </c>
      <c r="AB196" s="44">
        <v>7.6558833549612032E-5</v>
      </c>
      <c r="AC196" s="44">
        <v>5.9103962815163968E-5</v>
      </c>
      <c r="AD196" s="44">
        <v>7.7331459446373994E-5</v>
      </c>
      <c r="AE196" s="44">
        <v>8.754053126597615E-5</v>
      </c>
      <c r="AF196" s="44">
        <v>5.8888641578774539E-5</v>
      </c>
      <c r="AG196" s="44">
        <v>1.2694487183857313E-4</v>
      </c>
      <c r="AH196" s="44">
        <v>3.0396150082461816E-4</v>
      </c>
      <c r="AI196" s="44">
        <v>1.0347025897604497E-3</v>
      </c>
      <c r="AJ196" s="44">
        <v>4.7680856136261291E-3</v>
      </c>
      <c r="AK196" s="44">
        <v>9.8807830002795759E-5</v>
      </c>
      <c r="AL196" s="44">
        <v>1.233681054406896E-3</v>
      </c>
    </row>
    <row r="197" spans="1:38">
      <c r="A197" s="1" t="s">
        <v>23</v>
      </c>
      <c r="B197" s="1" t="s">
        <v>88</v>
      </c>
      <c r="C197" s="3">
        <v>363715</v>
      </c>
      <c r="D197" s="3">
        <v>776949</v>
      </c>
      <c r="E197" s="3">
        <v>948499</v>
      </c>
      <c r="F197" s="3">
        <v>908255</v>
      </c>
      <c r="G197" s="3">
        <v>847155</v>
      </c>
      <c r="H197" s="3">
        <v>994200</v>
      </c>
      <c r="I197" s="3">
        <v>865075</v>
      </c>
      <c r="J197" s="3">
        <v>532942</v>
      </c>
      <c r="K197" s="3">
        <v>293687</v>
      </c>
      <c r="L197" s="3">
        <v>153640</v>
      </c>
      <c r="M197" s="3">
        <v>5703848</v>
      </c>
      <c r="N197" s="3">
        <v>980269</v>
      </c>
      <c r="O197" s="4">
        <v>110</v>
      </c>
      <c r="P197" s="4">
        <v>63</v>
      </c>
      <c r="Q197" s="4">
        <v>68</v>
      </c>
      <c r="R197" s="4">
        <v>54</v>
      </c>
      <c r="S197" s="4">
        <v>70</v>
      </c>
      <c r="T197" s="4">
        <v>71</v>
      </c>
      <c r="U197" s="4">
        <v>72</v>
      </c>
      <c r="V197" s="4">
        <v>176</v>
      </c>
      <c r="W197" s="4">
        <v>337</v>
      </c>
      <c r="X197" s="4">
        <v>868</v>
      </c>
      <c r="Y197" s="4">
        <v>508</v>
      </c>
      <c r="Z197" s="4">
        <v>1381</v>
      </c>
      <c r="AA197" s="44">
        <v>3.0243459851807047E-4</v>
      </c>
      <c r="AB197" s="44">
        <v>8.1086403354660344E-5</v>
      </c>
      <c r="AC197" s="44">
        <v>7.1692221077723854E-5</v>
      </c>
      <c r="AD197" s="44">
        <v>5.9454668567748042E-5</v>
      </c>
      <c r="AE197" s="44">
        <v>8.2629506996948613E-5</v>
      </c>
      <c r="AF197" s="44">
        <v>7.1414202373767854E-5</v>
      </c>
      <c r="AG197" s="44">
        <v>8.3229777764933673E-5</v>
      </c>
      <c r="AH197" s="44">
        <v>3.3024231529885052E-4</v>
      </c>
      <c r="AI197" s="44">
        <v>1.1474801404216053E-3</v>
      </c>
      <c r="AJ197" s="44">
        <v>5.6495704243686544E-3</v>
      </c>
      <c r="AK197" s="44">
        <v>8.9062681894748954E-5</v>
      </c>
      <c r="AL197" s="44">
        <v>1.4087969730757577E-3</v>
      </c>
    </row>
    <row r="198" spans="1:38">
      <c r="A198" s="1" t="s">
        <v>23</v>
      </c>
      <c r="B198" s="1" t="s">
        <v>89</v>
      </c>
      <c r="C198" s="3">
        <v>363626</v>
      </c>
      <c r="D198" s="3">
        <v>776584</v>
      </c>
      <c r="E198" s="3">
        <v>953978</v>
      </c>
      <c r="F198" s="3">
        <v>926169</v>
      </c>
      <c r="G198" s="3">
        <v>838653</v>
      </c>
      <c r="H198" s="3">
        <v>984369</v>
      </c>
      <c r="I198" s="3">
        <v>883742</v>
      </c>
      <c r="J198" s="3">
        <v>560636</v>
      </c>
      <c r="K198" s="3">
        <v>300956</v>
      </c>
      <c r="L198" s="3">
        <v>155002</v>
      </c>
      <c r="M198" s="3">
        <v>5727121</v>
      </c>
      <c r="N198" s="3">
        <v>1016594</v>
      </c>
      <c r="O198" s="4">
        <v>117</v>
      </c>
      <c r="P198" s="4">
        <v>62</v>
      </c>
      <c r="Q198" s="4">
        <v>68</v>
      </c>
      <c r="R198" s="4">
        <v>65</v>
      </c>
      <c r="S198" s="4">
        <v>54</v>
      </c>
      <c r="T198" s="4">
        <v>54</v>
      </c>
      <c r="U198" s="4">
        <v>75</v>
      </c>
      <c r="V198" s="4">
        <v>165</v>
      </c>
      <c r="W198" s="4">
        <v>292</v>
      </c>
      <c r="X198" s="4">
        <v>654</v>
      </c>
      <c r="Y198" s="4">
        <v>495</v>
      </c>
      <c r="Z198" s="4">
        <v>1111</v>
      </c>
      <c r="AA198" s="44">
        <v>3.2175917013634888E-4</v>
      </c>
      <c r="AB198" s="44">
        <v>7.9836823833609756E-5</v>
      </c>
      <c r="AC198" s="44">
        <v>7.1280469780225539E-5</v>
      </c>
      <c r="AD198" s="44">
        <v>7.0181575932686156E-5</v>
      </c>
      <c r="AE198" s="44">
        <v>6.4388966592857831E-5</v>
      </c>
      <c r="AF198" s="44">
        <v>5.4857477226527854E-5</v>
      </c>
      <c r="AG198" s="44">
        <v>8.4866397659045284E-5</v>
      </c>
      <c r="AH198" s="44">
        <v>2.9430860665387168E-4</v>
      </c>
      <c r="AI198" s="44">
        <v>9.7024149709592101E-4</v>
      </c>
      <c r="AJ198" s="44">
        <v>4.2193003961239206E-3</v>
      </c>
      <c r="AK198" s="44">
        <v>8.6430861160432959E-5</v>
      </c>
      <c r="AL198" s="44">
        <v>1.0928649982195448E-3</v>
      </c>
    </row>
    <row r="199" spans="1:38">
      <c r="A199" s="1" t="s">
        <v>23</v>
      </c>
      <c r="B199" s="1" t="s">
        <v>90</v>
      </c>
      <c r="C199" s="3">
        <v>362100</v>
      </c>
      <c r="D199" s="3">
        <v>768074</v>
      </c>
      <c r="E199" s="3">
        <v>948061</v>
      </c>
      <c r="F199" s="3">
        <v>945243</v>
      </c>
      <c r="G199" s="3">
        <v>832945</v>
      </c>
      <c r="H199" s="3">
        <v>970659</v>
      </c>
      <c r="I199" s="3">
        <v>898870</v>
      </c>
      <c r="J199" s="3">
        <v>587061</v>
      </c>
      <c r="K199" s="3">
        <v>304237</v>
      </c>
      <c r="L199" s="3">
        <v>154794</v>
      </c>
      <c r="M199" s="3">
        <v>5725952</v>
      </c>
      <c r="N199" s="3">
        <v>1046092</v>
      </c>
      <c r="O199" s="4">
        <v>123</v>
      </c>
      <c r="P199" s="4">
        <v>47</v>
      </c>
      <c r="Q199" s="4">
        <v>51</v>
      </c>
      <c r="R199" s="4">
        <v>65</v>
      </c>
      <c r="S199" s="4">
        <v>70</v>
      </c>
      <c r="T199" s="4">
        <v>65</v>
      </c>
      <c r="U199" s="4">
        <v>77</v>
      </c>
      <c r="V199" s="4">
        <v>165</v>
      </c>
      <c r="W199" s="4">
        <v>342</v>
      </c>
      <c r="X199" s="4">
        <v>791</v>
      </c>
      <c r="Y199" s="4">
        <v>498</v>
      </c>
      <c r="Z199" s="4">
        <v>1298</v>
      </c>
      <c r="AA199" s="44">
        <v>3.3968516984258493E-4</v>
      </c>
      <c r="AB199" s="44">
        <v>6.1192020560518911E-5</v>
      </c>
      <c r="AC199" s="44">
        <v>5.3794006925714695E-5</v>
      </c>
      <c r="AD199" s="44">
        <v>6.8765386255174597E-5</v>
      </c>
      <c r="AE199" s="44">
        <v>8.403916224960832E-5</v>
      </c>
      <c r="AF199" s="44">
        <v>6.6964814625939694E-5</v>
      </c>
      <c r="AG199" s="44">
        <v>8.5663110349661235E-5</v>
      </c>
      <c r="AH199" s="44">
        <v>2.8106108223847269E-4</v>
      </c>
      <c r="AI199" s="44">
        <v>1.1241236273037138E-3</v>
      </c>
      <c r="AJ199" s="44">
        <v>5.1100171841285836E-3</v>
      </c>
      <c r="AK199" s="44">
        <v>8.6972437072472839E-5</v>
      </c>
      <c r="AL199" s="44">
        <v>1.2408086478053555E-3</v>
      </c>
    </row>
    <row r="200" spans="1:38">
      <c r="A200" s="1" t="s">
        <v>24</v>
      </c>
      <c r="B200" s="1" t="s">
        <v>82</v>
      </c>
      <c r="C200" s="3">
        <v>630772</v>
      </c>
      <c r="D200" s="3">
        <v>1351255</v>
      </c>
      <c r="E200" s="3">
        <v>1434879</v>
      </c>
      <c r="F200" s="3">
        <v>1225869</v>
      </c>
      <c r="G200" s="3">
        <v>1415149</v>
      </c>
      <c r="H200" s="3">
        <v>1528151</v>
      </c>
      <c r="I200" s="3">
        <v>1135825</v>
      </c>
      <c r="J200" s="3">
        <v>664946</v>
      </c>
      <c r="K200" s="3">
        <v>444404</v>
      </c>
      <c r="L200" s="3">
        <v>173980</v>
      </c>
      <c r="M200" s="3">
        <v>8721900</v>
      </c>
      <c r="N200" s="3">
        <v>1283330</v>
      </c>
      <c r="O200" s="4">
        <v>135</v>
      </c>
      <c r="P200" s="4">
        <v>75</v>
      </c>
      <c r="Q200" s="4">
        <v>75</v>
      </c>
      <c r="R200" s="4">
        <v>50</v>
      </c>
      <c r="S200" s="4">
        <v>61</v>
      </c>
      <c r="T200" s="4">
        <v>73</v>
      </c>
      <c r="U200" s="4">
        <v>137</v>
      </c>
      <c r="V200" s="4">
        <v>191</v>
      </c>
      <c r="W200" s="4">
        <v>417</v>
      </c>
      <c r="X200" s="4">
        <v>685</v>
      </c>
      <c r="Y200" s="4">
        <v>606</v>
      </c>
      <c r="Z200" s="4">
        <v>1293</v>
      </c>
      <c r="AA200" s="44">
        <v>2.1402345062875334E-4</v>
      </c>
      <c r="AB200" s="44">
        <v>5.5503957432164915E-5</v>
      </c>
      <c r="AC200" s="44">
        <v>5.2269215731779477E-5</v>
      </c>
      <c r="AD200" s="44">
        <v>4.078739245384295E-5</v>
      </c>
      <c r="AE200" s="44">
        <v>4.3105001664135723E-5</v>
      </c>
      <c r="AF200" s="44">
        <v>4.7770148368845752E-5</v>
      </c>
      <c r="AG200" s="44">
        <v>1.2061717253978385E-4</v>
      </c>
      <c r="AH200" s="44">
        <v>2.872413699759078E-4</v>
      </c>
      <c r="AI200" s="44">
        <v>9.3833538852035531E-4</v>
      </c>
      <c r="AJ200" s="44">
        <v>3.9372341648465344E-3</v>
      </c>
      <c r="AK200" s="44">
        <v>6.9480273793554159E-5</v>
      </c>
      <c r="AL200" s="44">
        <v>1.007535084506713E-3</v>
      </c>
    </row>
    <row r="201" spans="1:38">
      <c r="A201" s="1" t="s">
        <v>24</v>
      </c>
      <c r="B201" s="1" t="s">
        <v>83</v>
      </c>
      <c r="C201" s="3">
        <v>614519</v>
      </c>
      <c r="D201" s="3">
        <v>1350715</v>
      </c>
      <c r="E201" s="3">
        <v>1423352</v>
      </c>
      <c r="F201" s="3">
        <v>1186566</v>
      </c>
      <c r="G201" s="3">
        <v>1354688</v>
      </c>
      <c r="H201" s="3">
        <v>1516348</v>
      </c>
      <c r="I201" s="3">
        <v>1179080</v>
      </c>
      <c r="J201" s="3">
        <v>683331</v>
      </c>
      <c r="K201" s="3">
        <v>451862</v>
      </c>
      <c r="L201" s="3">
        <v>178704</v>
      </c>
      <c r="M201" s="3">
        <v>8625268</v>
      </c>
      <c r="N201" s="3">
        <v>1313897</v>
      </c>
      <c r="O201" s="4">
        <v>136</v>
      </c>
      <c r="P201" s="4">
        <v>53</v>
      </c>
      <c r="Q201" s="4">
        <v>64</v>
      </c>
      <c r="R201" s="4">
        <v>59</v>
      </c>
      <c r="S201" s="4">
        <v>76</v>
      </c>
      <c r="T201" s="4">
        <v>74</v>
      </c>
      <c r="U201" s="4">
        <v>99</v>
      </c>
      <c r="V201" s="4">
        <v>194</v>
      </c>
      <c r="W201" s="4">
        <v>433</v>
      </c>
      <c r="X201" s="4">
        <v>643</v>
      </c>
      <c r="Y201" s="4">
        <v>561</v>
      </c>
      <c r="Z201" s="4">
        <v>1270</v>
      </c>
      <c r="AA201" s="44">
        <v>2.2131130201019007E-4</v>
      </c>
      <c r="AB201" s="44">
        <v>3.9238477399007193E-5</v>
      </c>
      <c r="AC201" s="44">
        <v>4.4964281498884321E-5</v>
      </c>
      <c r="AD201" s="44">
        <v>4.9723319225394963E-5</v>
      </c>
      <c r="AE201" s="44">
        <v>5.6101478716870598E-5</v>
      </c>
      <c r="AF201" s="44">
        <v>4.8801462461123699E-5</v>
      </c>
      <c r="AG201" s="44">
        <v>8.3963768361773589E-5</v>
      </c>
      <c r="AH201" s="44">
        <v>2.83903408450663E-4</v>
      </c>
      <c r="AI201" s="44">
        <v>9.5825716701116717E-4</v>
      </c>
      <c r="AJ201" s="44">
        <v>3.5981287492165815E-3</v>
      </c>
      <c r="AK201" s="44">
        <v>6.5041457262545349E-5</v>
      </c>
      <c r="AL201" s="44">
        <v>9.6659022739225371E-4</v>
      </c>
    </row>
    <row r="202" spans="1:38">
      <c r="A202" s="1" t="s">
        <v>24</v>
      </c>
      <c r="B202" s="1" t="s">
        <v>84</v>
      </c>
      <c r="C202" s="3">
        <v>603142</v>
      </c>
      <c r="D202" s="3">
        <v>1324816</v>
      </c>
      <c r="E202" s="3">
        <v>1412490</v>
      </c>
      <c r="F202" s="3">
        <v>1173463</v>
      </c>
      <c r="G202" s="3">
        <v>1309499</v>
      </c>
      <c r="H202" s="3">
        <v>1501502</v>
      </c>
      <c r="I202" s="3">
        <v>1210779</v>
      </c>
      <c r="J202" s="3">
        <v>697410</v>
      </c>
      <c r="K202" s="3">
        <v>446763</v>
      </c>
      <c r="L202" s="3">
        <v>183028</v>
      </c>
      <c r="M202" s="3">
        <v>8535691</v>
      </c>
      <c r="N202" s="3">
        <v>1327201</v>
      </c>
      <c r="O202" s="4">
        <v>117</v>
      </c>
      <c r="P202" s="4">
        <v>69</v>
      </c>
      <c r="Q202" s="4">
        <v>66</v>
      </c>
      <c r="R202" s="4">
        <v>59</v>
      </c>
      <c r="S202" s="4">
        <v>64</v>
      </c>
      <c r="T202" s="4">
        <v>75</v>
      </c>
      <c r="U202" s="4">
        <v>135</v>
      </c>
      <c r="V202" s="4">
        <v>218</v>
      </c>
      <c r="W202" s="4">
        <v>439</v>
      </c>
      <c r="X202" s="4">
        <v>805</v>
      </c>
      <c r="Y202" s="4">
        <v>585</v>
      </c>
      <c r="Z202" s="4">
        <v>1462</v>
      </c>
      <c r="AA202" s="44">
        <v>1.9398416956537597E-4</v>
      </c>
      <c r="AB202" s="44">
        <v>5.2082704315165279E-5</v>
      </c>
      <c r="AC202" s="44">
        <v>4.6725994520315185E-5</v>
      </c>
      <c r="AD202" s="44">
        <v>5.0278534559675078E-5</v>
      </c>
      <c r="AE202" s="44">
        <v>4.8873653206302563E-5</v>
      </c>
      <c r="AF202" s="44">
        <v>4.9949983416605506E-5</v>
      </c>
      <c r="AG202" s="44">
        <v>1.1149846503779798E-4</v>
      </c>
      <c r="AH202" s="44">
        <v>3.125851364333749E-4</v>
      </c>
      <c r="AI202" s="44">
        <v>9.8262389678643934E-4</v>
      </c>
      <c r="AJ202" s="44">
        <v>4.3982341499661255E-3</v>
      </c>
      <c r="AK202" s="44">
        <v>6.8535751821381538E-5</v>
      </c>
      <c r="AL202" s="44">
        <v>1.1015663791693949E-3</v>
      </c>
    </row>
    <row r="203" spans="1:38">
      <c r="A203" s="1" t="s">
        <v>24</v>
      </c>
      <c r="B203" s="1" t="s">
        <v>85</v>
      </c>
      <c r="C203" s="3">
        <v>588605</v>
      </c>
      <c r="D203" s="3">
        <v>1297093</v>
      </c>
      <c r="E203" s="3">
        <v>1400887</v>
      </c>
      <c r="F203" s="3">
        <v>1163113</v>
      </c>
      <c r="G203" s="3">
        <v>1266911</v>
      </c>
      <c r="H203" s="3">
        <v>1477865</v>
      </c>
      <c r="I203" s="3">
        <v>1236865</v>
      </c>
      <c r="J203" s="3">
        <v>719108</v>
      </c>
      <c r="K203" s="3">
        <v>441103</v>
      </c>
      <c r="L203" s="3">
        <v>188164</v>
      </c>
      <c r="M203" s="3">
        <v>8431339</v>
      </c>
      <c r="N203" s="3">
        <v>1348375</v>
      </c>
      <c r="O203" s="4">
        <v>111</v>
      </c>
      <c r="P203" s="4">
        <v>77</v>
      </c>
      <c r="Q203" s="4">
        <v>58</v>
      </c>
      <c r="R203" s="4">
        <v>76</v>
      </c>
      <c r="S203" s="4">
        <v>44</v>
      </c>
      <c r="T203" s="4">
        <v>69</v>
      </c>
      <c r="U203" s="4">
        <v>111</v>
      </c>
      <c r="V203" s="4">
        <v>180</v>
      </c>
      <c r="W203" s="4">
        <v>435</v>
      </c>
      <c r="X203" s="4">
        <v>717</v>
      </c>
      <c r="Y203" s="4">
        <v>546</v>
      </c>
      <c r="Z203" s="4">
        <v>1332</v>
      </c>
      <c r="AA203" s="44">
        <v>1.8858147654199337E-4</v>
      </c>
      <c r="AB203" s="44">
        <v>5.9363515183568177E-5</v>
      </c>
      <c r="AC203" s="44">
        <v>4.1402340088815156E-5</v>
      </c>
      <c r="AD203" s="44">
        <v>6.5341888535335772E-5</v>
      </c>
      <c r="AE203" s="44">
        <v>3.4730142843498871E-5</v>
      </c>
      <c r="AF203" s="44">
        <v>4.6688973620729907E-5</v>
      </c>
      <c r="AG203" s="44">
        <v>8.9743019650487317E-5</v>
      </c>
      <c r="AH203" s="44">
        <v>2.5031010640960748E-4</v>
      </c>
      <c r="AI203" s="44">
        <v>9.8616422921630554E-4</v>
      </c>
      <c r="AJ203" s="44">
        <v>3.8105057290448757E-3</v>
      </c>
      <c r="AK203" s="44">
        <v>6.4758397213064258E-5</v>
      </c>
      <c r="AL203" s="44">
        <v>9.8785575229442851E-4</v>
      </c>
    </row>
    <row r="204" spans="1:38">
      <c r="A204" s="1" t="s">
        <v>24</v>
      </c>
      <c r="B204" s="1" t="s">
        <v>86</v>
      </c>
      <c r="C204" s="3">
        <v>577017</v>
      </c>
      <c r="D204" s="3">
        <v>1277590</v>
      </c>
      <c r="E204" s="3">
        <v>1395121</v>
      </c>
      <c r="F204" s="3">
        <v>1155473</v>
      </c>
      <c r="G204" s="3">
        <v>1231662</v>
      </c>
      <c r="H204" s="3">
        <v>1449712</v>
      </c>
      <c r="I204" s="3">
        <v>1261957</v>
      </c>
      <c r="J204" s="3">
        <v>740713</v>
      </c>
      <c r="K204" s="3">
        <v>431892</v>
      </c>
      <c r="L204" s="3">
        <v>189851</v>
      </c>
      <c r="M204" s="3">
        <v>8348532</v>
      </c>
      <c r="N204" s="3">
        <v>1362456</v>
      </c>
      <c r="O204" s="4">
        <v>146</v>
      </c>
      <c r="P204" s="4">
        <v>46</v>
      </c>
      <c r="Q204" s="4">
        <v>49</v>
      </c>
      <c r="R204" s="4">
        <v>55</v>
      </c>
      <c r="S204" s="4">
        <v>59</v>
      </c>
      <c r="T204" s="4">
        <v>57</v>
      </c>
      <c r="U204" s="4">
        <v>170</v>
      </c>
      <c r="V204" s="4">
        <v>267</v>
      </c>
      <c r="W204" s="4">
        <v>472</v>
      </c>
      <c r="X204" s="4">
        <v>847</v>
      </c>
      <c r="Y204" s="4">
        <v>582</v>
      </c>
      <c r="Z204" s="4">
        <v>1586</v>
      </c>
      <c r="AA204" s="44">
        <v>2.5302547411948004E-4</v>
      </c>
      <c r="AB204" s="44">
        <v>3.600529121236077E-5</v>
      </c>
      <c r="AC204" s="44">
        <v>3.5122401569469599E-5</v>
      </c>
      <c r="AD204" s="44">
        <v>4.7599554468170179E-5</v>
      </c>
      <c r="AE204" s="44">
        <v>4.790275254087566E-5</v>
      </c>
      <c r="AF204" s="44">
        <v>3.9318154226494645E-5</v>
      </c>
      <c r="AG204" s="44">
        <v>1.3471140458827044E-4</v>
      </c>
      <c r="AH204" s="44">
        <v>3.6046349935805094E-4</v>
      </c>
      <c r="AI204" s="44">
        <v>1.0928658090448538E-3</v>
      </c>
      <c r="AJ204" s="44">
        <v>4.4613934085150986E-3</v>
      </c>
      <c r="AK204" s="44">
        <v>6.9712854906706949E-5</v>
      </c>
      <c r="AL204" s="44">
        <v>1.1640742893715467E-3</v>
      </c>
    </row>
    <row r="205" spans="1:38">
      <c r="A205" s="1" t="s">
        <v>24</v>
      </c>
      <c r="B205" s="1" t="s">
        <v>87</v>
      </c>
      <c r="C205" s="3">
        <v>574305</v>
      </c>
      <c r="D205" s="3">
        <v>1265892</v>
      </c>
      <c r="E205" s="3">
        <v>1393118</v>
      </c>
      <c r="F205" s="3">
        <v>1166582</v>
      </c>
      <c r="G205" s="3">
        <v>1212813</v>
      </c>
      <c r="H205" s="3">
        <v>1431971</v>
      </c>
      <c r="I205" s="3">
        <v>1297656</v>
      </c>
      <c r="J205" s="3">
        <v>777325</v>
      </c>
      <c r="K205" s="3">
        <v>437202</v>
      </c>
      <c r="L205" s="3">
        <v>196497</v>
      </c>
      <c r="M205" s="3">
        <v>8342337</v>
      </c>
      <c r="N205" s="3">
        <v>1411024</v>
      </c>
      <c r="O205" s="4">
        <v>128</v>
      </c>
      <c r="P205" s="4">
        <v>58</v>
      </c>
      <c r="Q205" s="4">
        <v>58</v>
      </c>
      <c r="R205" s="4">
        <v>37</v>
      </c>
      <c r="S205" s="4">
        <v>66</v>
      </c>
      <c r="T205" s="4">
        <v>103</v>
      </c>
      <c r="U205" s="4">
        <v>146</v>
      </c>
      <c r="V205" s="4">
        <v>267</v>
      </c>
      <c r="W205" s="4">
        <v>457</v>
      </c>
      <c r="X205" s="4">
        <v>829</v>
      </c>
      <c r="Y205" s="4">
        <v>596</v>
      </c>
      <c r="Z205" s="4">
        <v>1553</v>
      </c>
      <c r="AA205" s="44">
        <v>2.2287808742741226E-4</v>
      </c>
      <c r="AB205" s="44">
        <v>4.5817494699389836E-5</v>
      </c>
      <c r="AC205" s="44">
        <v>4.1633228484593549E-5</v>
      </c>
      <c r="AD205" s="44">
        <v>3.171658743234509E-5</v>
      </c>
      <c r="AE205" s="44">
        <v>5.4418941749470033E-5</v>
      </c>
      <c r="AF205" s="44">
        <v>7.1928830960962196E-5</v>
      </c>
      <c r="AG205" s="44">
        <v>1.125105574975186E-4</v>
      </c>
      <c r="AH205" s="44">
        <v>3.4348567201620943E-4</v>
      </c>
      <c r="AI205" s="44">
        <v>1.0452834159038614E-3</v>
      </c>
      <c r="AJ205" s="44">
        <v>4.2188939271337478E-3</v>
      </c>
      <c r="AK205" s="44">
        <v>7.1442810330007045E-5</v>
      </c>
      <c r="AL205" s="44">
        <v>1.1006191248341629E-3</v>
      </c>
    </row>
    <row r="206" spans="1:38">
      <c r="A206" s="1" t="s">
        <v>24</v>
      </c>
      <c r="B206" s="1" t="s">
        <v>88</v>
      </c>
      <c r="C206" s="3">
        <v>562748</v>
      </c>
      <c r="D206" s="3">
        <v>1236413</v>
      </c>
      <c r="E206" s="3">
        <v>1384200</v>
      </c>
      <c r="F206" s="3">
        <v>1164751</v>
      </c>
      <c r="G206" s="3">
        <v>1179905</v>
      </c>
      <c r="H206" s="3">
        <v>1386699</v>
      </c>
      <c r="I206" s="3">
        <v>1301384</v>
      </c>
      <c r="J206" s="3">
        <v>796333</v>
      </c>
      <c r="K206" s="3">
        <v>432720</v>
      </c>
      <c r="L206" s="3">
        <v>195685</v>
      </c>
      <c r="M206" s="3">
        <v>8216100</v>
      </c>
      <c r="N206" s="3">
        <v>1424738</v>
      </c>
      <c r="O206" s="4">
        <v>113</v>
      </c>
      <c r="P206" s="4">
        <v>71</v>
      </c>
      <c r="Q206" s="4">
        <v>48</v>
      </c>
      <c r="R206" s="4">
        <v>53</v>
      </c>
      <c r="S206" s="4">
        <v>63</v>
      </c>
      <c r="T206" s="4">
        <v>89</v>
      </c>
      <c r="U206" s="4">
        <v>152</v>
      </c>
      <c r="V206" s="4">
        <v>269</v>
      </c>
      <c r="W206" s="4">
        <v>438</v>
      </c>
      <c r="X206" s="4">
        <v>900</v>
      </c>
      <c r="Y206" s="4">
        <v>589</v>
      </c>
      <c r="Z206" s="4">
        <v>1607</v>
      </c>
      <c r="AA206" s="44">
        <v>2.0080035824205505E-4</v>
      </c>
      <c r="AB206" s="44">
        <v>5.7424177843487574E-5</v>
      </c>
      <c r="AC206" s="44">
        <v>3.467706978760295E-5</v>
      </c>
      <c r="AD206" s="44">
        <v>4.5503287827183665E-5</v>
      </c>
      <c r="AE206" s="44">
        <v>5.3394129188366863E-5</v>
      </c>
      <c r="AF206" s="44">
        <v>6.4181195775002357E-5</v>
      </c>
      <c r="AG206" s="44">
        <v>1.167987311969411E-4</v>
      </c>
      <c r="AH206" s="44">
        <v>3.3779838333963303E-4</v>
      </c>
      <c r="AI206" s="44">
        <v>1.0122018857459788E-3</v>
      </c>
      <c r="AJ206" s="44">
        <v>4.5992283516876611E-3</v>
      </c>
      <c r="AK206" s="44">
        <v>7.1688514015165347E-5</v>
      </c>
      <c r="AL206" s="44">
        <v>1.1279266784489498E-3</v>
      </c>
    </row>
    <row r="207" spans="1:38">
      <c r="A207" s="1" t="s">
        <v>24</v>
      </c>
      <c r="B207" s="1" t="s">
        <v>89</v>
      </c>
      <c r="C207" s="3">
        <v>560201</v>
      </c>
      <c r="D207" s="3">
        <v>1219035</v>
      </c>
      <c r="E207" s="3">
        <v>1380529</v>
      </c>
      <c r="F207" s="3">
        <v>1182764</v>
      </c>
      <c r="G207" s="3">
        <v>1161972</v>
      </c>
      <c r="H207" s="3">
        <v>1355401</v>
      </c>
      <c r="I207" s="3">
        <v>1309923</v>
      </c>
      <c r="J207" s="3">
        <v>827900</v>
      </c>
      <c r="K207" s="3">
        <v>429916</v>
      </c>
      <c r="L207" s="3">
        <v>197505</v>
      </c>
      <c r="M207" s="3">
        <v>8169825</v>
      </c>
      <c r="N207" s="3">
        <v>1455321</v>
      </c>
      <c r="O207" s="4">
        <v>105</v>
      </c>
      <c r="P207" s="4">
        <v>64</v>
      </c>
      <c r="Q207" s="4">
        <v>56</v>
      </c>
      <c r="R207" s="4">
        <v>48</v>
      </c>
      <c r="S207" s="4">
        <v>67</v>
      </c>
      <c r="T207" s="4">
        <v>77</v>
      </c>
      <c r="U207" s="4">
        <v>144</v>
      </c>
      <c r="V207" s="4">
        <v>272</v>
      </c>
      <c r="W207" s="4">
        <v>442</v>
      </c>
      <c r="X207" s="4">
        <v>640</v>
      </c>
      <c r="Y207" s="4">
        <v>561</v>
      </c>
      <c r="Z207" s="4">
        <v>1354</v>
      </c>
      <c r="AA207" s="44">
        <v>1.8743272503976251E-4</v>
      </c>
      <c r="AB207" s="44">
        <v>5.2500543462656939E-5</v>
      </c>
      <c r="AC207" s="44">
        <v>4.056416055005002E-5</v>
      </c>
      <c r="AD207" s="44">
        <v>4.0582905803693722E-5</v>
      </c>
      <c r="AE207" s="44">
        <v>5.7660597673610032E-5</v>
      </c>
      <c r="AF207" s="44">
        <v>5.6809755932008312E-5</v>
      </c>
      <c r="AG207" s="44">
        <v>1.0993012566387489E-4</v>
      </c>
      <c r="AH207" s="44">
        <v>3.2854209445585213E-4</v>
      </c>
      <c r="AI207" s="44">
        <v>1.0281078164106477E-3</v>
      </c>
      <c r="AJ207" s="44">
        <v>3.2404242930558721E-3</v>
      </c>
      <c r="AK207" s="44">
        <v>6.8667321515454734E-5</v>
      </c>
      <c r="AL207" s="44">
        <v>9.3037893358235057E-4</v>
      </c>
    </row>
    <row r="208" spans="1:38">
      <c r="A208" s="1" t="s">
        <v>24</v>
      </c>
      <c r="B208" s="1" t="s">
        <v>90</v>
      </c>
      <c r="C208" s="3">
        <v>554329</v>
      </c>
      <c r="D208" s="3">
        <v>1194042</v>
      </c>
      <c r="E208" s="3">
        <v>1349275</v>
      </c>
      <c r="F208" s="3">
        <v>1181729</v>
      </c>
      <c r="G208" s="3">
        <v>1138345</v>
      </c>
      <c r="H208" s="3">
        <v>1318073</v>
      </c>
      <c r="I208" s="3">
        <v>1317147</v>
      </c>
      <c r="J208" s="3">
        <v>864182</v>
      </c>
      <c r="K208" s="3">
        <v>436456</v>
      </c>
      <c r="L208" s="3">
        <v>197450</v>
      </c>
      <c r="M208" s="3">
        <v>8052940</v>
      </c>
      <c r="N208" s="3">
        <v>1498088</v>
      </c>
      <c r="O208" s="4">
        <v>126</v>
      </c>
      <c r="P208" s="4">
        <v>69</v>
      </c>
      <c r="Q208" s="4">
        <v>47</v>
      </c>
      <c r="R208" s="4">
        <v>63</v>
      </c>
      <c r="S208" s="4">
        <v>50</v>
      </c>
      <c r="T208" s="4">
        <v>74</v>
      </c>
      <c r="U208" s="4">
        <v>181</v>
      </c>
      <c r="V208" s="4">
        <v>270</v>
      </c>
      <c r="W208" s="4">
        <v>441</v>
      </c>
      <c r="X208" s="4">
        <v>784</v>
      </c>
      <c r="Y208" s="4">
        <v>610</v>
      </c>
      <c r="Z208" s="4">
        <v>1495</v>
      </c>
      <c r="AA208" s="44">
        <v>2.2730183699571914E-4</v>
      </c>
      <c r="AB208" s="44">
        <v>5.7786912018170212E-5</v>
      </c>
      <c r="AC208" s="44">
        <v>3.4833521706101425E-5</v>
      </c>
      <c r="AD208" s="44">
        <v>5.3311715291746249E-5</v>
      </c>
      <c r="AE208" s="44">
        <v>4.392341513337345E-5</v>
      </c>
      <c r="AF208" s="44">
        <v>5.6142565700078827E-5</v>
      </c>
      <c r="AG208" s="44">
        <v>1.3741822287109944E-4</v>
      </c>
      <c r="AH208" s="44">
        <v>3.124341863172341E-4</v>
      </c>
      <c r="AI208" s="44">
        <v>1.0104111296442254E-3</v>
      </c>
      <c r="AJ208" s="44">
        <v>3.9706254748037477E-3</v>
      </c>
      <c r="AK208" s="44">
        <v>7.5748732760954379E-5</v>
      </c>
      <c r="AL208" s="44">
        <v>9.9793870587041623E-4</v>
      </c>
    </row>
    <row r="209" spans="1:38">
      <c r="A209" s="1" t="s">
        <v>25</v>
      </c>
      <c r="B209" s="1" t="s">
        <v>82</v>
      </c>
      <c r="C209" s="3">
        <v>354887</v>
      </c>
      <c r="D209" s="3">
        <v>681412</v>
      </c>
      <c r="E209" s="3">
        <v>743303</v>
      </c>
      <c r="F209" s="3">
        <v>673769</v>
      </c>
      <c r="G209" s="3">
        <v>731356</v>
      </c>
      <c r="H209" s="3">
        <v>791900</v>
      </c>
      <c r="I209" s="3">
        <v>554683</v>
      </c>
      <c r="J209" s="3">
        <v>321393</v>
      </c>
      <c r="K209" s="3">
        <v>219699</v>
      </c>
      <c r="L209" s="3">
        <v>98821</v>
      </c>
      <c r="M209" s="3">
        <v>4531310</v>
      </c>
      <c r="N209" s="3">
        <v>639913</v>
      </c>
      <c r="O209" s="4">
        <v>132</v>
      </c>
      <c r="P209" s="4">
        <v>67</v>
      </c>
      <c r="Q209" s="4">
        <v>68</v>
      </c>
      <c r="R209" s="4">
        <v>53</v>
      </c>
      <c r="S209" s="4">
        <v>58</v>
      </c>
      <c r="T209" s="4">
        <v>54</v>
      </c>
      <c r="U209" s="4">
        <v>56</v>
      </c>
      <c r="V209" s="4">
        <v>67</v>
      </c>
      <c r="W209" s="4">
        <v>118</v>
      </c>
      <c r="X209" s="4">
        <v>348</v>
      </c>
      <c r="Y209" s="4">
        <v>488</v>
      </c>
      <c r="Z209" s="4">
        <v>533</v>
      </c>
      <c r="AA209" s="44">
        <v>3.719493810705943E-4</v>
      </c>
      <c r="AB209" s="44">
        <v>9.8325242291007493E-5</v>
      </c>
      <c r="AC209" s="44">
        <v>9.1483553813182506E-5</v>
      </c>
      <c r="AD209" s="44">
        <v>7.8661974653033897E-5</v>
      </c>
      <c r="AE209" s="44">
        <v>7.9304743517520879E-5</v>
      </c>
      <c r="AF209" s="44">
        <v>6.819042808435408E-5</v>
      </c>
      <c r="AG209" s="44">
        <v>1.0095856552301044E-4</v>
      </c>
      <c r="AH209" s="44">
        <v>2.0846751484942112E-4</v>
      </c>
      <c r="AI209" s="44">
        <v>5.3709848474503758E-4</v>
      </c>
      <c r="AJ209" s="44">
        <v>3.5215187055382966E-3</v>
      </c>
      <c r="AK209" s="44">
        <v>1.0769512569212876E-4</v>
      </c>
      <c r="AL209" s="44">
        <v>8.3292572584085648E-4</v>
      </c>
    </row>
    <row r="210" spans="1:38">
      <c r="A210" s="1" t="s">
        <v>25</v>
      </c>
      <c r="B210" s="1" t="s">
        <v>83</v>
      </c>
      <c r="C210" s="3">
        <v>352386</v>
      </c>
      <c r="D210" s="3">
        <v>701452</v>
      </c>
      <c r="E210" s="3">
        <v>733064</v>
      </c>
      <c r="F210" s="3">
        <v>692628</v>
      </c>
      <c r="G210" s="3">
        <v>713831</v>
      </c>
      <c r="H210" s="3">
        <v>798562</v>
      </c>
      <c r="I210" s="3">
        <v>583531</v>
      </c>
      <c r="J210" s="3">
        <v>331417</v>
      </c>
      <c r="K210" s="3">
        <v>223262</v>
      </c>
      <c r="L210" s="3">
        <v>98521</v>
      </c>
      <c r="M210" s="3">
        <v>4575454</v>
      </c>
      <c r="N210" s="3">
        <v>653200</v>
      </c>
      <c r="O210" s="4">
        <v>135</v>
      </c>
      <c r="P210" s="4">
        <v>70</v>
      </c>
      <c r="Q210" s="4">
        <v>65</v>
      </c>
      <c r="R210" s="4">
        <v>58</v>
      </c>
      <c r="S210" s="4">
        <v>70</v>
      </c>
      <c r="T210" s="4">
        <v>68</v>
      </c>
      <c r="U210" s="4">
        <v>64</v>
      </c>
      <c r="V210" s="4">
        <v>64</v>
      </c>
      <c r="W210" s="4">
        <v>113</v>
      </c>
      <c r="X210" s="4">
        <v>355</v>
      </c>
      <c r="Y210" s="4">
        <v>530</v>
      </c>
      <c r="Z210" s="4">
        <v>532</v>
      </c>
      <c r="AA210" s="44">
        <v>3.8310262042192371E-4</v>
      </c>
      <c r="AB210" s="44">
        <v>9.9793000804046457E-5</v>
      </c>
      <c r="AC210" s="44">
        <v>8.8668929315857827E-5</v>
      </c>
      <c r="AD210" s="44">
        <v>8.3739034517807536E-5</v>
      </c>
      <c r="AE210" s="44">
        <v>9.8062426540735834E-5</v>
      </c>
      <c r="AF210" s="44">
        <v>8.5153062630077559E-5</v>
      </c>
      <c r="AG210" s="44">
        <v>1.0967712083848158E-4</v>
      </c>
      <c r="AH210" s="44">
        <v>1.9311019048509883E-4</v>
      </c>
      <c r="AI210" s="44">
        <v>5.0613180926445162E-4</v>
      </c>
      <c r="AJ210" s="44">
        <v>3.6032926990184834E-3</v>
      </c>
      <c r="AK210" s="44">
        <v>1.1583549960288093E-4</v>
      </c>
      <c r="AL210" s="44">
        <v>8.1445192896509495E-4</v>
      </c>
    </row>
    <row r="211" spans="1:38">
      <c r="A211" s="1" t="s">
        <v>25</v>
      </c>
      <c r="B211" s="1" t="s">
        <v>84</v>
      </c>
      <c r="C211" s="3">
        <v>339165</v>
      </c>
      <c r="D211" s="3">
        <v>677008</v>
      </c>
      <c r="E211" s="3">
        <v>702285</v>
      </c>
      <c r="F211" s="3">
        <v>679762</v>
      </c>
      <c r="G211" s="3">
        <v>673648</v>
      </c>
      <c r="H211" s="3">
        <v>770230</v>
      </c>
      <c r="I211" s="3">
        <v>580273</v>
      </c>
      <c r="J211" s="3">
        <v>323910</v>
      </c>
      <c r="K211" s="3">
        <v>209969</v>
      </c>
      <c r="L211" s="3">
        <v>95140</v>
      </c>
      <c r="M211" s="3">
        <v>4422371</v>
      </c>
      <c r="N211" s="3">
        <v>629019</v>
      </c>
      <c r="O211" s="4">
        <v>123</v>
      </c>
      <c r="P211" s="4">
        <v>53</v>
      </c>
      <c r="Q211" s="4">
        <v>56</v>
      </c>
      <c r="R211" s="4">
        <v>59</v>
      </c>
      <c r="S211" s="4">
        <v>54</v>
      </c>
      <c r="T211" s="4">
        <v>49</v>
      </c>
      <c r="U211" s="4">
        <v>50</v>
      </c>
      <c r="V211" s="4">
        <v>57</v>
      </c>
      <c r="W211" s="4">
        <v>119</v>
      </c>
      <c r="X211" s="4">
        <v>394</v>
      </c>
      <c r="Y211" s="4">
        <v>444</v>
      </c>
      <c r="Z211" s="4">
        <v>570</v>
      </c>
      <c r="AA211" s="44">
        <v>3.6265534474370882E-4</v>
      </c>
      <c r="AB211" s="44">
        <v>7.8285633256918678E-5</v>
      </c>
      <c r="AC211" s="44">
        <v>7.9739706814185119E-5</v>
      </c>
      <c r="AD211" s="44">
        <v>8.6795084161809573E-5</v>
      </c>
      <c r="AE211" s="44">
        <v>8.016055863002637E-5</v>
      </c>
      <c r="AF211" s="44">
        <v>6.3617361047998652E-5</v>
      </c>
      <c r="AG211" s="44">
        <v>8.6166338947357541E-5</v>
      </c>
      <c r="AH211" s="44">
        <v>1.759748078169862E-4</v>
      </c>
      <c r="AI211" s="44">
        <v>5.6675032981059104E-4</v>
      </c>
      <c r="AJ211" s="44">
        <v>4.1412655034685723E-3</v>
      </c>
      <c r="AK211" s="44">
        <v>1.0039863231737002E-4</v>
      </c>
      <c r="AL211" s="44">
        <v>9.0617294549131264E-4</v>
      </c>
    </row>
    <row r="212" spans="1:38">
      <c r="A212" s="1" t="s">
        <v>25</v>
      </c>
      <c r="B212" s="1" t="s">
        <v>85</v>
      </c>
      <c r="C212" s="3">
        <v>335677</v>
      </c>
      <c r="D212" s="3">
        <v>672427</v>
      </c>
      <c r="E212" s="3">
        <v>695542</v>
      </c>
      <c r="F212" s="3">
        <v>687380</v>
      </c>
      <c r="G212" s="3">
        <v>654892</v>
      </c>
      <c r="H212" s="3">
        <v>758360</v>
      </c>
      <c r="I212" s="3">
        <v>593460</v>
      </c>
      <c r="J212" s="3">
        <v>332029</v>
      </c>
      <c r="K212" s="3">
        <v>206006</v>
      </c>
      <c r="L212" s="3">
        <v>94984</v>
      </c>
      <c r="M212" s="3">
        <v>4397738</v>
      </c>
      <c r="N212" s="3">
        <v>633019</v>
      </c>
      <c r="O212" s="4">
        <v>115</v>
      </c>
      <c r="P212" s="4">
        <v>52</v>
      </c>
      <c r="Q212" s="4">
        <v>52</v>
      </c>
      <c r="R212" s="4">
        <v>65</v>
      </c>
      <c r="S212" s="4">
        <v>60</v>
      </c>
      <c r="T212" s="4">
        <v>49</v>
      </c>
      <c r="U212" s="4">
        <v>66</v>
      </c>
      <c r="V212" s="4">
        <v>70</v>
      </c>
      <c r="W212" s="4">
        <v>142</v>
      </c>
      <c r="X212" s="4">
        <v>366</v>
      </c>
      <c r="Y212" s="4">
        <v>459</v>
      </c>
      <c r="Z212" s="4">
        <v>578</v>
      </c>
      <c r="AA212" s="44">
        <v>3.4259124098463703E-4</v>
      </c>
      <c r="AB212" s="44">
        <v>7.7331814457182708E-5</v>
      </c>
      <c r="AC212" s="44">
        <v>7.4761840406474376E-5</v>
      </c>
      <c r="AD212" s="44">
        <v>9.4561959905729005E-5</v>
      </c>
      <c r="AE212" s="44">
        <v>9.1618159940875745E-5</v>
      </c>
      <c r="AF212" s="44">
        <v>6.4613112505933863E-5</v>
      </c>
      <c r="AG212" s="44">
        <v>1.1121221312304115E-4</v>
      </c>
      <c r="AH212" s="44">
        <v>2.1082495806089228E-4</v>
      </c>
      <c r="AI212" s="44">
        <v>6.8930031164140854E-4</v>
      </c>
      <c r="AJ212" s="44">
        <v>3.8532805525141075E-3</v>
      </c>
      <c r="AK212" s="44">
        <v>1.0437183843148455E-4</v>
      </c>
      <c r="AL212" s="44">
        <v>9.1308475732955886E-4</v>
      </c>
    </row>
    <row r="213" spans="1:38">
      <c r="A213" s="1" t="s">
        <v>25</v>
      </c>
      <c r="B213" s="1" t="s">
        <v>86</v>
      </c>
      <c r="C213" s="3">
        <v>336963</v>
      </c>
      <c r="D213" s="3">
        <v>680425</v>
      </c>
      <c r="E213" s="3">
        <v>698919</v>
      </c>
      <c r="F213" s="3">
        <v>699738</v>
      </c>
      <c r="G213" s="3">
        <v>649780</v>
      </c>
      <c r="H213" s="3">
        <v>761379</v>
      </c>
      <c r="I213" s="3">
        <v>641258</v>
      </c>
      <c r="J213" s="3">
        <v>382084</v>
      </c>
      <c r="K213" s="3">
        <v>234819</v>
      </c>
      <c r="L213" s="3">
        <v>107270</v>
      </c>
      <c r="M213" s="3">
        <v>4468462</v>
      </c>
      <c r="N213" s="3">
        <v>724173</v>
      </c>
      <c r="O213" s="4">
        <v>126</v>
      </c>
      <c r="P213" s="4">
        <v>67</v>
      </c>
      <c r="Q213" s="4">
        <v>71</v>
      </c>
      <c r="R213" s="4">
        <v>49</v>
      </c>
      <c r="S213" s="4">
        <v>67</v>
      </c>
      <c r="T213" s="4">
        <v>66</v>
      </c>
      <c r="U213" s="4">
        <v>44</v>
      </c>
      <c r="V213" s="4">
        <v>92</v>
      </c>
      <c r="W213" s="4">
        <v>153</v>
      </c>
      <c r="X213" s="4">
        <v>420</v>
      </c>
      <c r="Y213" s="4">
        <v>490</v>
      </c>
      <c r="Z213" s="4">
        <v>665</v>
      </c>
      <c r="AA213" s="44">
        <v>3.7392829479794516E-4</v>
      </c>
      <c r="AB213" s="44">
        <v>9.8467869346364405E-5</v>
      </c>
      <c r="AC213" s="44">
        <v>1.0158544838529215E-4</v>
      </c>
      <c r="AD213" s="44">
        <v>7.0026209809957436E-5</v>
      </c>
      <c r="AE213" s="44">
        <v>1.0311182246298747E-4</v>
      </c>
      <c r="AF213" s="44">
        <v>8.6684817942181229E-5</v>
      </c>
      <c r="AG213" s="44">
        <v>6.861512838826182E-5</v>
      </c>
      <c r="AH213" s="44">
        <v>2.407847489033825E-4</v>
      </c>
      <c r="AI213" s="44">
        <v>6.5156567398719863E-4</v>
      </c>
      <c r="AJ213" s="44">
        <v>3.9153537801808521E-3</v>
      </c>
      <c r="AK213" s="44">
        <v>1.0965741680247029E-4</v>
      </c>
      <c r="AL213" s="44">
        <v>9.1828886191559203E-4</v>
      </c>
    </row>
    <row r="214" spans="1:38">
      <c r="A214" s="1" t="s">
        <v>25</v>
      </c>
      <c r="B214" s="1" t="s">
        <v>87</v>
      </c>
      <c r="C214" s="3">
        <v>338872</v>
      </c>
      <c r="D214" s="3">
        <v>688225</v>
      </c>
      <c r="E214" s="3">
        <v>693603</v>
      </c>
      <c r="F214" s="3">
        <v>716059</v>
      </c>
      <c r="G214" s="3">
        <v>649974</v>
      </c>
      <c r="H214" s="3">
        <v>751669</v>
      </c>
      <c r="I214" s="3">
        <v>642688</v>
      </c>
      <c r="J214" s="3">
        <v>372089</v>
      </c>
      <c r="K214" s="3">
        <v>213689</v>
      </c>
      <c r="L214" s="3">
        <v>100288</v>
      </c>
      <c r="M214" s="3">
        <v>4481090</v>
      </c>
      <c r="N214" s="3">
        <v>686066</v>
      </c>
      <c r="O214" s="4">
        <v>125</v>
      </c>
      <c r="P214" s="4">
        <v>61</v>
      </c>
      <c r="Q214" s="4">
        <v>56</v>
      </c>
      <c r="R214" s="4">
        <v>82</v>
      </c>
      <c r="S214" s="4">
        <v>69</v>
      </c>
      <c r="T214" s="4">
        <v>58</v>
      </c>
      <c r="U214" s="4">
        <v>71</v>
      </c>
      <c r="V214" s="4">
        <v>70</v>
      </c>
      <c r="W214" s="4">
        <v>126</v>
      </c>
      <c r="X214" s="4">
        <v>337</v>
      </c>
      <c r="Y214" s="4">
        <v>522</v>
      </c>
      <c r="Z214" s="4">
        <v>533</v>
      </c>
      <c r="AA214" s="44">
        <v>3.6887084208786801E-4</v>
      </c>
      <c r="AB214" s="44">
        <v>8.8633804351774493E-5</v>
      </c>
      <c r="AC214" s="44">
        <v>8.0737828411930169E-5</v>
      </c>
      <c r="AD214" s="44">
        <v>1.145157033149503E-4</v>
      </c>
      <c r="AE214" s="44">
        <v>1.0615809247754526E-4</v>
      </c>
      <c r="AF214" s="44">
        <v>7.7161623001613746E-5</v>
      </c>
      <c r="AG214" s="44">
        <v>1.1047351125273849E-4</v>
      </c>
      <c r="AH214" s="44">
        <v>1.8812703412355645E-4</v>
      </c>
      <c r="AI214" s="44">
        <v>5.896419563009795E-4</v>
      </c>
      <c r="AJ214" s="44">
        <v>3.3603222718570518E-3</v>
      </c>
      <c r="AK214" s="44">
        <v>1.1648951482786554E-4</v>
      </c>
      <c r="AL214" s="44">
        <v>7.7689318520375594E-4</v>
      </c>
    </row>
    <row r="215" spans="1:38">
      <c r="A215" s="1" t="s">
        <v>25</v>
      </c>
      <c r="B215" s="1" t="s">
        <v>88</v>
      </c>
      <c r="C215" s="3">
        <v>332899</v>
      </c>
      <c r="D215" s="3">
        <v>680415</v>
      </c>
      <c r="E215" s="3">
        <v>682238</v>
      </c>
      <c r="F215" s="3">
        <v>713604</v>
      </c>
      <c r="G215" s="3">
        <v>642343</v>
      </c>
      <c r="H215" s="3">
        <v>736798</v>
      </c>
      <c r="I215" s="3">
        <v>658233</v>
      </c>
      <c r="J215" s="3">
        <v>385698</v>
      </c>
      <c r="K215" s="3">
        <v>215767</v>
      </c>
      <c r="L215" s="3">
        <v>102887</v>
      </c>
      <c r="M215" s="3">
        <v>4446530</v>
      </c>
      <c r="N215" s="3">
        <v>704352</v>
      </c>
      <c r="O215" s="4">
        <v>146</v>
      </c>
      <c r="P215" s="4">
        <v>67</v>
      </c>
      <c r="Q215" s="4">
        <v>61</v>
      </c>
      <c r="R215" s="4">
        <v>57</v>
      </c>
      <c r="S215" s="4">
        <v>55</v>
      </c>
      <c r="T215" s="4">
        <v>60</v>
      </c>
      <c r="U215" s="4">
        <v>52</v>
      </c>
      <c r="V215" s="4">
        <v>73</v>
      </c>
      <c r="W215" s="4">
        <v>143</v>
      </c>
      <c r="X215" s="4">
        <v>415</v>
      </c>
      <c r="Y215" s="4">
        <v>498</v>
      </c>
      <c r="Z215" s="4">
        <v>631</v>
      </c>
      <c r="AA215" s="44">
        <v>4.3857145861056956E-4</v>
      </c>
      <c r="AB215" s="44">
        <v>9.8469316520064955E-5</v>
      </c>
      <c r="AC215" s="44">
        <v>8.9411612956182449E-5</v>
      </c>
      <c r="AD215" s="44">
        <v>7.9876233877612798E-5</v>
      </c>
      <c r="AE215" s="44">
        <v>8.5624035756597328E-5</v>
      </c>
      <c r="AF215" s="44">
        <v>8.1433445801970146E-5</v>
      </c>
      <c r="AG215" s="44">
        <v>7.8999381677916479E-5</v>
      </c>
      <c r="AH215" s="44">
        <v>1.8926725054317108E-4</v>
      </c>
      <c r="AI215" s="44">
        <v>6.6275195002016068E-4</v>
      </c>
      <c r="AJ215" s="44">
        <v>4.0335513718934369E-3</v>
      </c>
      <c r="AK215" s="44">
        <v>1.1199744519884044E-4</v>
      </c>
      <c r="AL215" s="44">
        <v>8.9585888873744944E-4</v>
      </c>
    </row>
    <row r="216" spans="1:38">
      <c r="A216" s="1" t="s">
        <v>25</v>
      </c>
      <c r="B216" s="1" t="s">
        <v>89</v>
      </c>
      <c r="C216" s="3">
        <v>333260</v>
      </c>
      <c r="D216" s="3">
        <v>686278</v>
      </c>
      <c r="E216" s="3">
        <v>683389</v>
      </c>
      <c r="F216" s="3">
        <v>715954</v>
      </c>
      <c r="G216" s="3">
        <v>643766</v>
      </c>
      <c r="H216" s="3">
        <v>724190</v>
      </c>
      <c r="I216" s="3">
        <v>674341</v>
      </c>
      <c r="J216" s="3">
        <v>408009</v>
      </c>
      <c r="K216" s="3">
        <v>218540</v>
      </c>
      <c r="L216" s="3">
        <v>107133</v>
      </c>
      <c r="M216" s="3">
        <v>4461178</v>
      </c>
      <c r="N216" s="3">
        <v>733682</v>
      </c>
      <c r="O216" s="4">
        <v>114</v>
      </c>
      <c r="P216" s="4">
        <v>70</v>
      </c>
      <c r="Q216" s="4">
        <v>57</v>
      </c>
      <c r="R216" s="4">
        <v>65</v>
      </c>
      <c r="S216" s="4">
        <v>67</v>
      </c>
      <c r="T216" s="4">
        <v>73</v>
      </c>
      <c r="U216" s="4">
        <v>55</v>
      </c>
      <c r="V216" s="4">
        <v>65</v>
      </c>
      <c r="W216" s="4">
        <v>97</v>
      </c>
      <c r="X216" s="4">
        <v>275</v>
      </c>
      <c r="Y216" s="4">
        <v>501</v>
      </c>
      <c r="Z216" s="4">
        <v>437</v>
      </c>
      <c r="AA216" s="44">
        <v>3.4207525655644244E-4</v>
      </c>
      <c r="AB216" s="44">
        <v>1.0199948125978102E-4</v>
      </c>
      <c r="AC216" s="44">
        <v>8.3407839458931888E-5</v>
      </c>
      <c r="AD216" s="44">
        <v>9.0787955650782029E-5</v>
      </c>
      <c r="AE216" s="44">
        <v>1.0407508318239857E-4</v>
      </c>
      <c r="AF216" s="44">
        <v>1.0080227564589404E-4</v>
      </c>
      <c r="AG216" s="44">
        <v>8.1561109290403524E-5</v>
      </c>
      <c r="AH216" s="44">
        <v>1.5931021129435871E-4</v>
      </c>
      <c r="AI216" s="44">
        <v>4.438546719136085E-4</v>
      </c>
      <c r="AJ216" s="44">
        <v>2.5669028217262654E-3</v>
      </c>
      <c r="AK216" s="44">
        <v>1.1230217668965462E-4</v>
      </c>
      <c r="AL216" s="44">
        <v>5.9562589786855882E-4</v>
      </c>
    </row>
    <row r="217" spans="1:38">
      <c r="A217" s="1" t="s">
        <v>25</v>
      </c>
      <c r="B217" s="1" t="s">
        <v>90</v>
      </c>
      <c r="C217" s="3">
        <v>316049</v>
      </c>
      <c r="D217" s="3">
        <v>650976</v>
      </c>
      <c r="E217" s="3">
        <v>639854</v>
      </c>
      <c r="F217" s="3">
        <v>684324</v>
      </c>
      <c r="G217" s="3">
        <v>616148</v>
      </c>
      <c r="H217" s="3">
        <v>671407</v>
      </c>
      <c r="I217" s="3">
        <v>646451</v>
      </c>
      <c r="J217" s="3">
        <v>398504</v>
      </c>
      <c r="K217" s="3">
        <v>205756</v>
      </c>
      <c r="L217" s="3">
        <v>98505</v>
      </c>
      <c r="M217" s="3">
        <v>4225209</v>
      </c>
      <c r="N217" s="3">
        <v>702765</v>
      </c>
      <c r="O217" s="4">
        <v>97</v>
      </c>
      <c r="P217" s="4">
        <v>57</v>
      </c>
      <c r="Q217" s="4">
        <v>67</v>
      </c>
      <c r="R217" s="4">
        <v>52</v>
      </c>
      <c r="S217" s="4">
        <v>58</v>
      </c>
      <c r="T217" s="4">
        <v>66</v>
      </c>
      <c r="U217" s="4">
        <v>46</v>
      </c>
      <c r="V217" s="4">
        <v>83</v>
      </c>
      <c r="W217" s="4">
        <v>123</v>
      </c>
      <c r="X217" s="4">
        <v>377</v>
      </c>
      <c r="Y217" s="4">
        <v>443</v>
      </c>
      <c r="Z217" s="4">
        <v>583</v>
      </c>
      <c r="AA217" s="44">
        <v>3.069144341541976E-4</v>
      </c>
      <c r="AB217" s="44">
        <v>8.756083173573219E-5</v>
      </c>
      <c r="AC217" s="44">
        <v>1.0471138728522445E-4</v>
      </c>
      <c r="AD217" s="44">
        <v>7.598739778233702E-5</v>
      </c>
      <c r="AE217" s="44">
        <v>9.4133227730999695E-5</v>
      </c>
      <c r="AF217" s="44">
        <v>9.8301030522469974E-5</v>
      </c>
      <c r="AG217" s="44">
        <v>7.1157752095673144E-5</v>
      </c>
      <c r="AH217" s="44">
        <v>2.0827896332282738E-4</v>
      </c>
      <c r="AI217" s="44">
        <v>5.9779544703435141E-4</v>
      </c>
      <c r="AJ217" s="44">
        <v>3.8272168925435257E-3</v>
      </c>
      <c r="AK217" s="44">
        <v>1.0484688449731125E-4</v>
      </c>
      <c r="AL217" s="44">
        <v>8.2958030066949831E-4</v>
      </c>
    </row>
    <row r="218" spans="1:38">
      <c r="A218" s="1" t="s">
        <v>26</v>
      </c>
      <c r="B218" s="1" t="s">
        <v>82</v>
      </c>
      <c r="C218" s="3">
        <v>215336</v>
      </c>
      <c r="D218" s="3">
        <v>416773</v>
      </c>
      <c r="E218" s="3">
        <v>447294</v>
      </c>
      <c r="F218" s="3">
        <v>381299</v>
      </c>
      <c r="G218" s="3">
        <v>383757</v>
      </c>
      <c r="H218" s="3">
        <v>403642</v>
      </c>
      <c r="I218" s="3">
        <v>310224</v>
      </c>
      <c r="J218" s="3">
        <v>194324</v>
      </c>
      <c r="K218" s="3">
        <v>124229</v>
      </c>
      <c r="L218" s="3">
        <v>46622</v>
      </c>
      <c r="M218" s="3">
        <v>2558325</v>
      </c>
      <c r="N218" s="3">
        <v>365175</v>
      </c>
      <c r="O218" s="4">
        <v>131</v>
      </c>
      <c r="P218" s="4">
        <v>73</v>
      </c>
      <c r="Q218" s="4">
        <v>63</v>
      </c>
      <c r="R218" s="4">
        <v>64</v>
      </c>
      <c r="S218" s="4">
        <v>55</v>
      </c>
      <c r="T218" s="4">
        <v>54</v>
      </c>
      <c r="U218" s="4">
        <v>65</v>
      </c>
      <c r="V218" s="4">
        <v>84</v>
      </c>
      <c r="W218" s="4">
        <v>167</v>
      </c>
      <c r="X218" s="4">
        <v>219</v>
      </c>
      <c r="Y218" s="4">
        <v>505</v>
      </c>
      <c r="Z218" s="4">
        <v>470</v>
      </c>
      <c r="AA218" s="44">
        <v>6.0835159936099858E-4</v>
      </c>
      <c r="AB218" s="44">
        <v>1.7515530036734626E-4</v>
      </c>
      <c r="AC218" s="44">
        <v>1.4084695971776953E-4</v>
      </c>
      <c r="AD218" s="44">
        <v>1.6784727995614989E-4</v>
      </c>
      <c r="AE218" s="44">
        <v>1.4331986126637429E-4</v>
      </c>
      <c r="AF218" s="44">
        <v>1.3378191565793451E-4</v>
      </c>
      <c r="AG218" s="44">
        <v>2.0952601990819537E-4</v>
      </c>
      <c r="AH218" s="44">
        <v>4.3226775900043229E-4</v>
      </c>
      <c r="AI218" s="44">
        <v>1.3442915905303914E-3</v>
      </c>
      <c r="AJ218" s="44">
        <v>4.6973531809017203E-3</v>
      </c>
      <c r="AK218" s="44">
        <v>1.9739477978755632E-4</v>
      </c>
      <c r="AL218" s="44">
        <v>1.2870541521188472E-3</v>
      </c>
    </row>
    <row r="219" spans="1:38">
      <c r="A219" s="1" t="s">
        <v>26</v>
      </c>
      <c r="B219" s="1" t="s">
        <v>83</v>
      </c>
      <c r="C219" s="3">
        <v>199944</v>
      </c>
      <c r="D219" s="3">
        <v>398255</v>
      </c>
      <c r="E219" s="3">
        <v>424344</v>
      </c>
      <c r="F219" s="3">
        <v>364377</v>
      </c>
      <c r="G219" s="3">
        <v>369636</v>
      </c>
      <c r="H219" s="3">
        <v>397133</v>
      </c>
      <c r="I219" s="3">
        <v>315736</v>
      </c>
      <c r="J219" s="3">
        <v>195666</v>
      </c>
      <c r="K219" s="3">
        <v>113743</v>
      </c>
      <c r="L219" s="3">
        <v>41391</v>
      </c>
      <c r="M219" s="3">
        <v>2469425</v>
      </c>
      <c r="N219" s="3">
        <v>350800</v>
      </c>
      <c r="O219" s="4">
        <v>107</v>
      </c>
      <c r="P219" s="4">
        <v>69</v>
      </c>
      <c r="Q219" s="4">
        <v>69</v>
      </c>
      <c r="R219" s="4">
        <v>60</v>
      </c>
      <c r="S219" s="4">
        <v>79</v>
      </c>
      <c r="T219" s="4">
        <v>62</v>
      </c>
      <c r="U219" s="4">
        <v>62</v>
      </c>
      <c r="V219" s="4">
        <v>81</v>
      </c>
      <c r="W219" s="4">
        <v>143</v>
      </c>
      <c r="X219" s="4">
        <v>224</v>
      </c>
      <c r="Y219" s="4">
        <v>508</v>
      </c>
      <c r="Z219" s="4">
        <v>448</v>
      </c>
      <c r="AA219" s="44">
        <v>5.3514984195574759E-4</v>
      </c>
      <c r="AB219" s="44">
        <v>1.7325582855205835E-4</v>
      </c>
      <c r="AC219" s="44">
        <v>1.6260392511735763E-4</v>
      </c>
      <c r="AD219" s="44">
        <v>1.6466461933656624E-4</v>
      </c>
      <c r="AE219" s="44">
        <v>2.1372377149411854E-4</v>
      </c>
      <c r="AF219" s="44">
        <v>1.5611898280928555E-4</v>
      </c>
      <c r="AG219" s="44">
        <v>1.9636658474168293E-4</v>
      </c>
      <c r="AH219" s="44">
        <v>4.1397074606727794E-4</v>
      </c>
      <c r="AI219" s="44">
        <v>1.2572202245412904E-3</v>
      </c>
      <c r="AJ219" s="44">
        <v>5.4118044985624891E-3</v>
      </c>
      <c r="AK219" s="44">
        <v>2.0571590552456544E-4</v>
      </c>
      <c r="AL219" s="44">
        <v>1.2770809578107184E-3</v>
      </c>
    </row>
    <row r="220" spans="1:38">
      <c r="A220" s="1" t="s">
        <v>26</v>
      </c>
      <c r="B220" s="1" t="s">
        <v>84</v>
      </c>
      <c r="C220" s="3">
        <v>194834</v>
      </c>
      <c r="D220" s="3">
        <v>388393</v>
      </c>
      <c r="E220" s="3">
        <v>401463</v>
      </c>
      <c r="F220" s="3">
        <v>356341</v>
      </c>
      <c r="G220" s="3">
        <v>358451</v>
      </c>
      <c r="H220" s="3">
        <v>388302</v>
      </c>
      <c r="I220" s="3">
        <v>317160</v>
      </c>
      <c r="J220" s="3">
        <v>195277</v>
      </c>
      <c r="K220" s="3">
        <v>111478</v>
      </c>
      <c r="L220" s="3">
        <v>40232</v>
      </c>
      <c r="M220" s="3">
        <v>2404944</v>
      </c>
      <c r="N220" s="3">
        <v>346987</v>
      </c>
      <c r="O220" s="4">
        <v>121</v>
      </c>
      <c r="P220" s="4">
        <v>53</v>
      </c>
      <c r="Q220" s="4">
        <v>56</v>
      </c>
      <c r="R220" s="4">
        <v>44</v>
      </c>
      <c r="S220" s="4">
        <v>61</v>
      </c>
      <c r="T220" s="4">
        <v>54</v>
      </c>
      <c r="U220" s="4">
        <v>49</v>
      </c>
      <c r="V220" s="4">
        <v>87</v>
      </c>
      <c r="W220" s="4">
        <v>201</v>
      </c>
      <c r="X220" s="4">
        <v>217</v>
      </c>
      <c r="Y220" s="4">
        <v>438</v>
      </c>
      <c r="Z220" s="4">
        <v>505</v>
      </c>
      <c r="AA220" s="44">
        <v>6.2104150199657139E-4</v>
      </c>
      <c r="AB220" s="44">
        <v>1.3645971992286163E-4</v>
      </c>
      <c r="AC220" s="44">
        <v>1.3948981599798735E-4</v>
      </c>
      <c r="AD220" s="44">
        <v>1.2347723107921906E-4</v>
      </c>
      <c r="AE220" s="44">
        <v>1.70176676867968E-4</v>
      </c>
      <c r="AF220" s="44">
        <v>1.390670148492668E-4</v>
      </c>
      <c r="AG220" s="44">
        <v>1.5449615336107959E-4</v>
      </c>
      <c r="AH220" s="44">
        <v>4.4552097789294184E-4</v>
      </c>
      <c r="AI220" s="44">
        <v>1.8030463409820772E-3</v>
      </c>
      <c r="AJ220" s="44">
        <v>5.3937164446211973E-3</v>
      </c>
      <c r="AK220" s="44">
        <v>1.821248228648983E-4</v>
      </c>
      <c r="AL220" s="44">
        <v>1.4553859366489234E-3</v>
      </c>
    </row>
    <row r="221" spans="1:38">
      <c r="A221" s="1" t="s">
        <v>26</v>
      </c>
      <c r="B221" s="1" t="s">
        <v>85</v>
      </c>
      <c r="C221" s="3">
        <v>195379</v>
      </c>
      <c r="D221" s="3">
        <v>390068</v>
      </c>
      <c r="E221" s="3">
        <v>412473</v>
      </c>
      <c r="F221" s="3">
        <v>360478</v>
      </c>
      <c r="G221" s="3">
        <v>353761</v>
      </c>
      <c r="H221" s="3">
        <v>388067</v>
      </c>
      <c r="I221" s="3">
        <v>328894</v>
      </c>
      <c r="J221" s="3">
        <v>203700</v>
      </c>
      <c r="K221" s="3">
        <v>113249</v>
      </c>
      <c r="L221" s="3">
        <v>42047</v>
      </c>
      <c r="M221" s="3">
        <v>2429120</v>
      </c>
      <c r="N221" s="3">
        <v>358996</v>
      </c>
      <c r="O221" s="4">
        <v>135</v>
      </c>
      <c r="P221" s="4">
        <v>37</v>
      </c>
      <c r="Q221" s="4">
        <v>47</v>
      </c>
      <c r="R221" s="4">
        <v>57</v>
      </c>
      <c r="S221" s="4">
        <v>36</v>
      </c>
      <c r="T221" s="4">
        <v>60</v>
      </c>
      <c r="U221" s="4">
        <v>73</v>
      </c>
      <c r="V221" s="4">
        <v>77</v>
      </c>
      <c r="W221" s="4">
        <v>126</v>
      </c>
      <c r="X221" s="4">
        <v>237</v>
      </c>
      <c r="Y221" s="4">
        <v>445</v>
      </c>
      <c r="Z221" s="4">
        <v>440</v>
      </c>
      <c r="AA221" s="44">
        <v>6.9096474032521408E-4</v>
      </c>
      <c r="AB221" s="44">
        <v>9.4855256006645E-5</v>
      </c>
      <c r="AC221" s="44">
        <v>1.1394685227881582E-4</v>
      </c>
      <c r="AD221" s="44">
        <v>1.5812338062239583E-4</v>
      </c>
      <c r="AE221" s="44">
        <v>1.0176362007117801E-4</v>
      </c>
      <c r="AF221" s="44">
        <v>1.5461247671149571E-4</v>
      </c>
      <c r="AG221" s="44">
        <v>2.219560101430856E-4</v>
      </c>
      <c r="AH221" s="44">
        <v>3.780068728522337E-4</v>
      </c>
      <c r="AI221" s="44">
        <v>1.1125926056742223E-3</v>
      </c>
      <c r="AJ221" s="44">
        <v>5.6365495754750637E-3</v>
      </c>
      <c r="AK221" s="44">
        <v>1.8319391384534318E-4</v>
      </c>
      <c r="AL221" s="44">
        <v>1.2256403971074887E-3</v>
      </c>
    </row>
    <row r="222" spans="1:38">
      <c r="A222" s="1" t="s">
        <v>26</v>
      </c>
      <c r="B222" s="1" t="s">
        <v>86</v>
      </c>
      <c r="C222" s="3">
        <v>194963</v>
      </c>
      <c r="D222" s="3">
        <v>393403</v>
      </c>
      <c r="E222" s="3">
        <v>413409</v>
      </c>
      <c r="F222" s="3">
        <v>366266</v>
      </c>
      <c r="G222" s="3">
        <v>351707</v>
      </c>
      <c r="H222" s="3">
        <v>384107</v>
      </c>
      <c r="I222" s="3">
        <v>335588</v>
      </c>
      <c r="J222" s="3">
        <v>209366</v>
      </c>
      <c r="K222" s="3">
        <v>115263</v>
      </c>
      <c r="L222" s="3">
        <v>43572</v>
      </c>
      <c r="M222" s="3">
        <v>2439443</v>
      </c>
      <c r="N222" s="3">
        <v>368201</v>
      </c>
      <c r="O222" s="4">
        <v>123</v>
      </c>
      <c r="P222" s="4">
        <v>69</v>
      </c>
      <c r="Q222" s="4">
        <v>63</v>
      </c>
      <c r="R222" s="4">
        <v>72</v>
      </c>
      <c r="S222" s="4">
        <v>45</v>
      </c>
      <c r="T222" s="4">
        <v>54</v>
      </c>
      <c r="U222" s="4">
        <v>93</v>
      </c>
      <c r="V222" s="4">
        <v>117</v>
      </c>
      <c r="W222" s="4">
        <v>201</v>
      </c>
      <c r="X222" s="4">
        <v>282</v>
      </c>
      <c r="Y222" s="4">
        <v>519</v>
      </c>
      <c r="Z222" s="4">
        <v>600</v>
      </c>
      <c r="AA222" s="44">
        <v>6.3088893790103767E-4</v>
      </c>
      <c r="AB222" s="44">
        <v>1.7539266350282028E-4</v>
      </c>
      <c r="AC222" s="44">
        <v>1.52391457370304E-4</v>
      </c>
      <c r="AD222" s="44">
        <v>1.9657844298952127E-4</v>
      </c>
      <c r="AE222" s="44">
        <v>1.2794741077089736E-4</v>
      </c>
      <c r="AF222" s="44">
        <v>1.4058582634526317E-4</v>
      </c>
      <c r="AG222" s="44">
        <v>2.771255229626804E-4</v>
      </c>
      <c r="AH222" s="44">
        <v>5.58829991498142E-4</v>
      </c>
      <c r="AI222" s="44">
        <v>1.7438380052575415E-3</v>
      </c>
      <c r="AJ222" s="44">
        <v>6.4720462682456622E-3</v>
      </c>
      <c r="AK222" s="44">
        <v>2.1275348511934898E-4</v>
      </c>
      <c r="AL222" s="44">
        <v>1.6295447323608572E-3</v>
      </c>
    </row>
    <row r="223" spans="1:38">
      <c r="A223" s="1" t="s">
        <v>26</v>
      </c>
      <c r="B223" s="1" t="s">
        <v>87</v>
      </c>
      <c r="C223" s="3">
        <v>179678</v>
      </c>
      <c r="D223" s="3">
        <v>372765</v>
      </c>
      <c r="E223" s="3">
        <v>383851</v>
      </c>
      <c r="F223" s="3">
        <v>348531</v>
      </c>
      <c r="G223" s="3">
        <v>335230</v>
      </c>
      <c r="H223" s="3">
        <v>365433</v>
      </c>
      <c r="I223" s="3">
        <v>329995</v>
      </c>
      <c r="J223" s="3">
        <v>209978</v>
      </c>
      <c r="K223" s="3">
        <v>115419</v>
      </c>
      <c r="L223" s="3">
        <v>43630</v>
      </c>
      <c r="M223" s="3">
        <v>2315483</v>
      </c>
      <c r="N223" s="3">
        <v>369027</v>
      </c>
      <c r="O223" s="4">
        <v>122</v>
      </c>
      <c r="P223" s="4">
        <v>57</v>
      </c>
      <c r="Q223" s="4">
        <v>54</v>
      </c>
      <c r="R223" s="4">
        <v>77</v>
      </c>
      <c r="S223" s="4">
        <v>75</v>
      </c>
      <c r="T223" s="4">
        <v>61</v>
      </c>
      <c r="U223" s="4">
        <v>101</v>
      </c>
      <c r="V223" s="4">
        <v>117</v>
      </c>
      <c r="W223" s="4">
        <v>197</v>
      </c>
      <c r="X223" s="4">
        <v>238</v>
      </c>
      <c r="Y223" s="4">
        <v>547</v>
      </c>
      <c r="Z223" s="4">
        <v>552</v>
      </c>
      <c r="AA223" s="44">
        <v>6.7899241977314973E-4</v>
      </c>
      <c r="AB223" s="44">
        <v>1.5291135165586899E-4</v>
      </c>
      <c r="AC223" s="44">
        <v>1.4067958661042956E-4</v>
      </c>
      <c r="AD223" s="44">
        <v>2.2092726328504494E-4</v>
      </c>
      <c r="AE223" s="44">
        <v>2.2372699340751127E-4</v>
      </c>
      <c r="AF223" s="44">
        <v>1.669252640018827E-4</v>
      </c>
      <c r="AG223" s="44">
        <v>3.0606524341277898E-4</v>
      </c>
      <c r="AH223" s="44">
        <v>5.5720123060511097E-4</v>
      </c>
      <c r="AI223" s="44">
        <v>1.7068246995728606E-3</v>
      </c>
      <c r="AJ223" s="44">
        <v>5.4549621819848732E-3</v>
      </c>
      <c r="AK223" s="44">
        <v>2.3623580911628374E-4</v>
      </c>
      <c r="AL223" s="44">
        <v>1.4958255087026153E-3</v>
      </c>
    </row>
    <row r="224" spans="1:38">
      <c r="A224" s="1" t="s">
        <v>26</v>
      </c>
      <c r="B224" s="1" t="s">
        <v>88</v>
      </c>
      <c r="C224" s="3">
        <v>181972</v>
      </c>
      <c r="D224" s="3">
        <v>381635</v>
      </c>
      <c r="E224" s="3">
        <v>399251</v>
      </c>
      <c r="F224" s="3">
        <v>360514</v>
      </c>
      <c r="G224" s="3">
        <v>342802</v>
      </c>
      <c r="H224" s="3">
        <v>364861</v>
      </c>
      <c r="I224" s="3">
        <v>338431</v>
      </c>
      <c r="J224" s="3">
        <v>219899</v>
      </c>
      <c r="K224" s="3">
        <v>115155</v>
      </c>
      <c r="L224" s="3">
        <v>43536</v>
      </c>
      <c r="M224" s="3">
        <v>2369466</v>
      </c>
      <c r="N224" s="3">
        <v>378590</v>
      </c>
      <c r="O224" s="4">
        <v>123</v>
      </c>
      <c r="P224" s="4">
        <v>69</v>
      </c>
      <c r="Q224" s="4">
        <v>59</v>
      </c>
      <c r="R224" s="4">
        <v>55</v>
      </c>
      <c r="S224" s="4">
        <v>54</v>
      </c>
      <c r="T224" s="4">
        <v>65</v>
      </c>
      <c r="U224" s="4">
        <v>69</v>
      </c>
      <c r="V224" s="4">
        <v>140</v>
      </c>
      <c r="W224" s="4">
        <v>210</v>
      </c>
      <c r="X224" s="4">
        <v>290</v>
      </c>
      <c r="Y224" s="4">
        <v>494</v>
      </c>
      <c r="Z224" s="4">
        <v>640</v>
      </c>
      <c r="AA224" s="44">
        <v>6.7592816477260237E-4</v>
      </c>
      <c r="AB224" s="44">
        <v>1.8080102715945865E-4</v>
      </c>
      <c r="AC224" s="44">
        <v>1.4777671189301967E-4</v>
      </c>
      <c r="AD224" s="44">
        <v>1.5255995606273265E-4</v>
      </c>
      <c r="AE224" s="44">
        <v>1.5752533532476472E-4</v>
      </c>
      <c r="AF224" s="44">
        <v>1.7815003521889157E-4</v>
      </c>
      <c r="AG224" s="44">
        <v>2.0388203208334933E-4</v>
      </c>
      <c r="AH224" s="44">
        <v>6.3665591930840975E-4</v>
      </c>
      <c r="AI224" s="44">
        <v>1.8236290217532891E-3</v>
      </c>
      <c r="AJ224" s="44">
        <v>6.6611539875045941E-3</v>
      </c>
      <c r="AK224" s="44">
        <v>2.0848579384553313E-4</v>
      </c>
      <c r="AL224" s="44">
        <v>1.6904831083758155E-3</v>
      </c>
    </row>
    <row r="225" spans="1:38">
      <c r="A225" s="1" t="s">
        <v>26</v>
      </c>
      <c r="B225" s="1" t="s">
        <v>89</v>
      </c>
      <c r="C225" s="3">
        <v>175450</v>
      </c>
      <c r="D225" s="3">
        <v>378385</v>
      </c>
      <c r="E225" s="3">
        <v>396191</v>
      </c>
      <c r="F225" s="3">
        <v>358118</v>
      </c>
      <c r="G225" s="3">
        <v>339542</v>
      </c>
      <c r="H225" s="3">
        <v>357727</v>
      </c>
      <c r="I225" s="3">
        <v>342100</v>
      </c>
      <c r="J225" s="3">
        <v>226884</v>
      </c>
      <c r="K225" s="3">
        <v>115820</v>
      </c>
      <c r="L225" s="3">
        <v>44507</v>
      </c>
      <c r="M225" s="3">
        <v>2347513</v>
      </c>
      <c r="N225" s="3">
        <v>387211</v>
      </c>
      <c r="O225" s="4">
        <v>127</v>
      </c>
      <c r="P225" s="4">
        <v>58</v>
      </c>
      <c r="Q225" s="4">
        <v>63</v>
      </c>
      <c r="R225" s="4">
        <v>62</v>
      </c>
      <c r="S225" s="4">
        <v>59</v>
      </c>
      <c r="T225" s="4">
        <v>51</v>
      </c>
      <c r="U225" s="4">
        <v>105</v>
      </c>
      <c r="V225" s="4">
        <v>144</v>
      </c>
      <c r="W225" s="4">
        <v>206</v>
      </c>
      <c r="X225" s="4">
        <v>263</v>
      </c>
      <c r="Y225" s="4">
        <v>525</v>
      </c>
      <c r="Z225" s="4">
        <v>613</v>
      </c>
      <c r="AA225" s="44">
        <v>7.2385294955827867E-4</v>
      </c>
      <c r="AB225" s="44">
        <v>1.5328303183265721E-4</v>
      </c>
      <c r="AC225" s="44">
        <v>1.5901421284178591E-4</v>
      </c>
      <c r="AD225" s="44">
        <v>1.7312729323854149E-4</v>
      </c>
      <c r="AE225" s="44">
        <v>1.7376348139552691E-4</v>
      </c>
      <c r="AF225" s="44">
        <v>1.4256681771294871E-4</v>
      </c>
      <c r="AG225" s="44">
        <v>3.069277988892137E-4</v>
      </c>
      <c r="AH225" s="44">
        <v>6.346855661924155E-4</v>
      </c>
      <c r="AI225" s="44">
        <v>1.7786219996546366E-3</v>
      </c>
      <c r="AJ225" s="44">
        <v>5.9091828251735682E-3</v>
      </c>
      <c r="AK225" s="44">
        <v>2.2364093404381573E-4</v>
      </c>
      <c r="AL225" s="44">
        <v>1.5831161821332556E-3</v>
      </c>
    </row>
    <row r="226" spans="1:38">
      <c r="A226" s="1" t="s">
        <v>26</v>
      </c>
      <c r="B226" s="1" t="s">
        <v>90</v>
      </c>
      <c r="C226" s="3">
        <v>149621</v>
      </c>
      <c r="D226" s="3">
        <v>323328</v>
      </c>
      <c r="E226" s="3">
        <v>337176</v>
      </c>
      <c r="F226" s="3">
        <v>307945</v>
      </c>
      <c r="G226" s="3">
        <v>293831</v>
      </c>
      <c r="H226" s="3">
        <v>307324</v>
      </c>
      <c r="I226" s="3">
        <v>300392</v>
      </c>
      <c r="J226" s="3">
        <v>204233</v>
      </c>
      <c r="K226" s="3">
        <v>104380</v>
      </c>
      <c r="L226" s="3">
        <v>38602</v>
      </c>
      <c r="M226" s="3">
        <v>2019617</v>
      </c>
      <c r="N226" s="3">
        <v>347215</v>
      </c>
      <c r="O226" s="4">
        <v>99</v>
      </c>
      <c r="P226" s="4">
        <v>58</v>
      </c>
      <c r="Q226" s="4">
        <v>67</v>
      </c>
      <c r="R226" s="4">
        <v>67</v>
      </c>
      <c r="S226" s="4">
        <v>59</v>
      </c>
      <c r="T226" s="4">
        <v>76</v>
      </c>
      <c r="U226" s="4">
        <v>96</v>
      </c>
      <c r="V226" s="4">
        <v>166</v>
      </c>
      <c r="W226" s="4">
        <v>212</v>
      </c>
      <c r="X226" s="4">
        <v>219</v>
      </c>
      <c r="Y226" s="4">
        <v>522</v>
      </c>
      <c r="Z226" s="4">
        <v>597</v>
      </c>
      <c r="AA226" s="44">
        <v>6.6167182414233301E-4</v>
      </c>
      <c r="AB226" s="44">
        <v>1.7938440221694379E-4</v>
      </c>
      <c r="AC226" s="44">
        <v>1.9870927942676822E-4</v>
      </c>
      <c r="AD226" s="44">
        <v>2.1757131955381644E-4</v>
      </c>
      <c r="AE226" s="44">
        <v>2.0079569548481951E-4</v>
      </c>
      <c r="AF226" s="44">
        <v>2.4729601332795358E-4</v>
      </c>
      <c r="AG226" s="44">
        <v>3.1958241231457561E-4</v>
      </c>
      <c r="AH226" s="44">
        <v>8.1279714835506508E-4</v>
      </c>
      <c r="AI226" s="44">
        <v>2.0310404292009964E-3</v>
      </c>
      <c r="AJ226" s="44">
        <v>5.673281177141081E-3</v>
      </c>
      <c r="AK226" s="44">
        <v>2.584648475428757E-4</v>
      </c>
      <c r="AL226" s="44">
        <v>1.7193957634318794E-3</v>
      </c>
    </row>
    <row r="227" spans="1:38">
      <c r="A227" s="1" t="s">
        <v>27</v>
      </c>
      <c r="B227" s="1" t="s">
        <v>82</v>
      </c>
      <c r="C227" s="3">
        <v>387831</v>
      </c>
      <c r="D227" s="3">
        <v>765927</v>
      </c>
      <c r="E227" s="3">
        <v>823916</v>
      </c>
      <c r="F227" s="3">
        <v>743736</v>
      </c>
      <c r="G227" s="3">
        <v>785583</v>
      </c>
      <c r="H227" s="3">
        <v>855731</v>
      </c>
      <c r="I227" s="3">
        <v>643491</v>
      </c>
      <c r="J227" s="3">
        <v>399548</v>
      </c>
      <c r="K227" s="3">
        <v>269274</v>
      </c>
      <c r="L227" s="3">
        <v>108364</v>
      </c>
      <c r="M227" s="3">
        <v>5006215</v>
      </c>
      <c r="N227" s="3">
        <v>777186</v>
      </c>
      <c r="O227" s="4">
        <v>116</v>
      </c>
      <c r="P227" s="4">
        <v>59</v>
      </c>
      <c r="Q227" s="4">
        <v>54</v>
      </c>
      <c r="R227" s="4">
        <v>65</v>
      </c>
      <c r="S227" s="4">
        <v>64</v>
      </c>
      <c r="T227" s="4">
        <v>50</v>
      </c>
      <c r="U227" s="4">
        <v>90</v>
      </c>
      <c r="V227" s="4">
        <v>154</v>
      </c>
      <c r="W227" s="4">
        <v>346</v>
      </c>
      <c r="X227" s="4">
        <v>620</v>
      </c>
      <c r="Y227" s="4">
        <v>498</v>
      </c>
      <c r="Z227" s="4">
        <v>1120</v>
      </c>
      <c r="AA227" s="44">
        <v>2.9909934997460235E-4</v>
      </c>
      <c r="AB227" s="44">
        <v>7.7030839753657981E-5</v>
      </c>
      <c r="AC227" s="44">
        <v>6.5540661912136673E-5</v>
      </c>
      <c r="AD227" s="44">
        <v>8.7396603095722141E-5</v>
      </c>
      <c r="AE227" s="44">
        <v>8.146815804313484E-5</v>
      </c>
      <c r="AF227" s="44">
        <v>5.8429576584230325E-5</v>
      </c>
      <c r="AG227" s="44">
        <v>1.3986209597337027E-4</v>
      </c>
      <c r="AH227" s="44">
        <v>3.8543554216264377E-4</v>
      </c>
      <c r="AI227" s="44">
        <v>1.2849365330481219E-3</v>
      </c>
      <c r="AJ227" s="44">
        <v>5.721457310545938E-3</v>
      </c>
      <c r="AK227" s="44">
        <v>9.947635089583647E-5</v>
      </c>
      <c r="AL227" s="44">
        <v>1.441096468541636E-3</v>
      </c>
    </row>
    <row r="228" spans="1:38">
      <c r="A228" s="1" t="s">
        <v>27</v>
      </c>
      <c r="B228" s="1" t="s">
        <v>83</v>
      </c>
      <c r="C228" s="3">
        <v>375262</v>
      </c>
      <c r="D228" s="3">
        <v>763222</v>
      </c>
      <c r="E228" s="3">
        <v>811642</v>
      </c>
      <c r="F228" s="3">
        <v>730364</v>
      </c>
      <c r="G228" s="3">
        <v>756346</v>
      </c>
      <c r="H228" s="3">
        <v>852095</v>
      </c>
      <c r="I228" s="3">
        <v>659324</v>
      </c>
      <c r="J228" s="3">
        <v>413994</v>
      </c>
      <c r="K228" s="3">
        <v>264758</v>
      </c>
      <c r="L228" s="3">
        <v>107839</v>
      </c>
      <c r="M228" s="3">
        <v>4948255</v>
      </c>
      <c r="N228" s="3">
        <v>786591</v>
      </c>
      <c r="O228" s="4">
        <v>139</v>
      </c>
      <c r="P228" s="4">
        <v>60</v>
      </c>
      <c r="Q228" s="4">
        <v>60</v>
      </c>
      <c r="R228" s="4">
        <v>56</v>
      </c>
      <c r="S228" s="4">
        <v>52</v>
      </c>
      <c r="T228" s="4">
        <v>61</v>
      </c>
      <c r="U228" s="4">
        <v>68</v>
      </c>
      <c r="V228" s="4">
        <v>134</v>
      </c>
      <c r="W228" s="4">
        <v>312</v>
      </c>
      <c r="X228" s="4">
        <v>568</v>
      </c>
      <c r="Y228" s="4">
        <v>496</v>
      </c>
      <c r="Z228" s="4">
        <v>1014</v>
      </c>
      <c r="AA228" s="44">
        <v>3.7040787503131147E-4</v>
      </c>
      <c r="AB228" s="44">
        <v>7.8614086071942369E-5</v>
      </c>
      <c r="AC228" s="44">
        <v>7.3924217820171953E-5</v>
      </c>
      <c r="AD228" s="44">
        <v>7.6674096751756663E-5</v>
      </c>
      <c r="AE228" s="44">
        <v>6.8751603102283873E-5</v>
      </c>
      <c r="AF228" s="44">
        <v>7.1588261872209091E-5</v>
      </c>
      <c r="AG228" s="44">
        <v>1.0313593923473133E-4</v>
      </c>
      <c r="AH228" s="44">
        <v>3.2367618854379533E-4</v>
      </c>
      <c r="AI228" s="44">
        <v>1.1784346459785917E-3</v>
      </c>
      <c r="AJ228" s="44">
        <v>5.2671111564461838E-3</v>
      </c>
      <c r="AK228" s="44">
        <v>1.0023735640139807E-4</v>
      </c>
      <c r="AL228" s="44">
        <v>1.2891070454658139E-3</v>
      </c>
    </row>
    <row r="229" spans="1:38">
      <c r="A229" s="1" t="s">
        <v>27</v>
      </c>
      <c r="B229" s="1" t="s">
        <v>84</v>
      </c>
      <c r="C229" s="3">
        <v>374260</v>
      </c>
      <c r="D229" s="3">
        <v>758145</v>
      </c>
      <c r="E229" s="3">
        <v>814623</v>
      </c>
      <c r="F229" s="3">
        <v>746206</v>
      </c>
      <c r="G229" s="3">
        <v>739678</v>
      </c>
      <c r="H229" s="3">
        <v>850224</v>
      </c>
      <c r="I229" s="3">
        <v>679047</v>
      </c>
      <c r="J229" s="3">
        <v>418197</v>
      </c>
      <c r="K229" s="3">
        <v>261052</v>
      </c>
      <c r="L229" s="3">
        <v>107995</v>
      </c>
      <c r="M229" s="3">
        <v>4962183</v>
      </c>
      <c r="N229" s="3">
        <v>787244</v>
      </c>
      <c r="O229" s="4">
        <v>94</v>
      </c>
      <c r="P229" s="4">
        <v>54</v>
      </c>
      <c r="Q229" s="4">
        <v>58</v>
      </c>
      <c r="R229" s="4">
        <v>73</v>
      </c>
      <c r="S229" s="4">
        <v>74</v>
      </c>
      <c r="T229" s="4">
        <v>55</v>
      </c>
      <c r="U229" s="4">
        <v>92</v>
      </c>
      <c r="V229" s="4">
        <v>140</v>
      </c>
      <c r="W229" s="4">
        <v>310</v>
      </c>
      <c r="X229" s="4">
        <v>562</v>
      </c>
      <c r="Y229" s="4">
        <v>500</v>
      </c>
      <c r="Z229" s="4">
        <v>1012</v>
      </c>
      <c r="AA229" s="44">
        <v>2.5116229359268958E-4</v>
      </c>
      <c r="AB229" s="44">
        <v>7.1226480422610452E-5</v>
      </c>
      <c r="AC229" s="44">
        <v>7.119857897456861E-5</v>
      </c>
      <c r="AD229" s="44">
        <v>9.7828213656818623E-5</v>
      </c>
      <c r="AE229" s="44">
        <v>1.0004353245601464E-4</v>
      </c>
      <c r="AF229" s="44">
        <v>6.468883494232108E-5</v>
      </c>
      <c r="AG229" s="44">
        <v>1.3548399448049987E-4</v>
      </c>
      <c r="AH229" s="44">
        <v>3.3477045507260934E-4</v>
      </c>
      <c r="AI229" s="44">
        <v>1.1875028729908218E-3</v>
      </c>
      <c r="AJ229" s="44">
        <v>5.2039446270660678E-3</v>
      </c>
      <c r="AK229" s="44">
        <v>1.0076210409813584E-4</v>
      </c>
      <c r="AL229" s="44">
        <v>1.2854972537104125E-3</v>
      </c>
    </row>
    <row r="230" spans="1:38">
      <c r="A230" s="1" t="s">
        <v>27</v>
      </c>
      <c r="B230" s="1" t="s">
        <v>85</v>
      </c>
      <c r="C230" s="3">
        <v>373551</v>
      </c>
      <c r="D230" s="3">
        <v>760023</v>
      </c>
      <c r="E230" s="3">
        <v>808174</v>
      </c>
      <c r="F230" s="3">
        <v>753716</v>
      </c>
      <c r="G230" s="3">
        <v>727502</v>
      </c>
      <c r="H230" s="3">
        <v>845374</v>
      </c>
      <c r="I230" s="3">
        <v>698496</v>
      </c>
      <c r="J230" s="3">
        <v>434251</v>
      </c>
      <c r="K230" s="3">
        <v>260200</v>
      </c>
      <c r="L230" s="3">
        <v>110461</v>
      </c>
      <c r="M230" s="3">
        <v>4966836</v>
      </c>
      <c r="N230" s="3">
        <v>804912</v>
      </c>
      <c r="O230" s="4">
        <v>127</v>
      </c>
      <c r="P230" s="4">
        <v>62</v>
      </c>
      <c r="Q230" s="4">
        <v>55</v>
      </c>
      <c r="R230" s="4">
        <v>66</v>
      </c>
      <c r="S230" s="4">
        <v>66</v>
      </c>
      <c r="T230" s="4">
        <v>57</v>
      </c>
      <c r="U230" s="4">
        <v>98</v>
      </c>
      <c r="V230" s="4">
        <v>138</v>
      </c>
      <c r="W230" s="4">
        <v>317</v>
      </c>
      <c r="X230" s="4">
        <v>573</v>
      </c>
      <c r="Y230" s="4">
        <v>531</v>
      </c>
      <c r="Z230" s="4">
        <v>1028</v>
      </c>
      <c r="AA230" s="44">
        <v>3.3998035074193352E-4</v>
      </c>
      <c r="AB230" s="44">
        <v>8.1576478606568487E-5</v>
      </c>
      <c r="AC230" s="44">
        <v>6.8054651597304538E-5</v>
      </c>
      <c r="AD230" s="44">
        <v>8.7566138970116063E-5</v>
      </c>
      <c r="AE230" s="44">
        <v>9.0721400078625219E-5</v>
      </c>
      <c r="AF230" s="44">
        <v>6.7425778412868152E-5</v>
      </c>
      <c r="AG230" s="44">
        <v>1.403014476818765E-4</v>
      </c>
      <c r="AH230" s="44">
        <v>3.1778856007240051E-4</v>
      </c>
      <c r="AI230" s="44">
        <v>1.218293620292083E-3</v>
      </c>
      <c r="AJ230" s="44">
        <v>5.1873511918233582E-3</v>
      </c>
      <c r="AK230" s="44">
        <v>1.0690910672307279E-4</v>
      </c>
      <c r="AL230" s="44">
        <v>1.2771582483550997E-3</v>
      </c>
    </row>
    <row r="231" spans="1:38">
      <c r="A231" s="1" t="s">
        <v>27</v>
      </c>
      <c r="B231" s="1" t="s">
        <v>86</v>
      </c>
      <c r="C231" s="3">
        <v>353793</v>
      </c>
      <c r="D231" s="3">
        <v>728921</v>
      </c>
      <c r="E231" s="3">
        <v>775376</v>
      </c>
      <c r="F231" s="3">
        <v>735675</v>
      </c>
      <c r="G231" s="3">
        <v>690175</v>
      </c>
      <c r="H231" s="3">
        <v>806046</v>
      </c>
      <c r="I231" s="3">
        <v>686510</v>
      </c>
      <c r="J231" s="3">
        <v>425057</v>
      </c>
      <c r="K231" s="3">
        <v>250302</v>
      </c>
      <c r="L231" s="3">
        <v>107827</v>
      </c>
      <c r="M231" s="3">
        <v>4776496</v>
      </c>
      <c r="N231" s="3">
        <v>783186</v>
      </c>
      <c r="O231" s="4">
        <v>125</v>
      </c>
      <c r="P231" s="4">
        <v>74</v>
      </c>
      <c r="Q231" s="4">
        <v>65</v>
      </c>
      <c r="R231" s="4">
        <v>58</v>
      </c>
      <c r="S231" s="4">
        <v>68</v>
      </c>
      <c r="T231" s="4">
        <v>59</v>
      </c>
      <c r="U231" s="4">
        <v>79</v>
      </c>
      <c r="V231" s="4">
        <v>171</v>
      </c>
      <c r="W231" s="4">
        <v>318</v>
      </c>
      <c r="X231" s="4">
        <v>647</v>
      </c>
      <c r="Y231" s="4">
        <v>528</v>
      </c>
      <c r="Z231" s="4">
        <v>1136</v>
      </c>
      <c r="AA231" s="44">
        <v>3.5331394346411603E-4</v>
      </c>
      <c r="AB231" s="44">
        <v>1.015199177963044E-4</v>
      </c>
      <c r="AC231" s="44">
        <v>8.3830296527104265E-5</v>
      </c>
      <c r="AD231" s="44">
        <v>7.8839161314439124E-5</v>
      </c>
      <c r="AE231" s="44">
        <v>9.8525736226319407E-5</v>
      </c>
      <c r="AF231" s="44">
        <v>7.3196815070107661E-5</v>
      </c>
      <c r="AG231" s="44">
        <v>1.1507479861910241E-4</v>
      </c>
      <c r="AH231" s="44">
        <v>4.0229898578308319E-4</v>
      </c>
      <c r="AI231" s="44">
        <v>1.2704652779442433E-3</v>
      </c>
      <c r="AJ231" s="44">
        <v>6.0003524163706676E-3</v>
      </c>
      <c r="AK231" s="44">
        <v>1.1054128381977081E-4</v>
      </c>
      <c r="AL231" s="44">
        <v>1.4504855806921984E-3</v>
      </c>
    </row>
    <row r="232" spans="1:38">
      <c r="A232" s="1" t="s">
        <v>27</v>
      </c>
      <c r="B232" s="1" t="s">
        <v>87</v>
      </c>
      <c r="C232" s="3">
        <v>364258</v>
      </c>
      <c r="D232" s="3">
        <v>751843</v>
      </c>
      <c r="E232" s="3">
        <v>798854</v>
      </c>
      <c r="F232" s="3">
        <v>764143</v>
      </c>
      <c r="G232" s="3">
        <v>707776</v>
      </c>
      <c r="H232" s="3">
        <v>819488</v>
      </c>
      <c r="I232" s="3">
        <v>731429</v>
      </c>
      <c r="J232" s="3">
        <v>459822</v>
      </c>
      <c r="K232" s="3">
        <v>262068</v>
      </c>
      <c r="L232" s="3">
        <v>112865</v>
      </c>
      <c r="M232" s="3">
        <v>4937791</v>
      </c>
      <c r="N232" s="3">
        <v>834755</v>
      </c>
      <c r="O232" s="4">
        <v>129</v>
      </c>
      <c r="P232" s="4">
        <v>58</v>
      </c>
      <c r="Q232" s="4">
        <v>68</v>
      </c>
      <c r="R232" s="4">
        <v>63</v>
      </c>
      <c r="S232" s="4">
        <v>51</v>
      </c>
      <c r="T232" s="4">
        <v>69</v>
      </c>
      <c r="U232" s="4">
        <v>100</v>
      </c>
      <c r="V232" s="4">
        <v>158</v>
      </c>
      <c r="W232" s="4">
        <v>355</v>
      </c>
      <c r="X232" s="4">
        <v>586</v>
      </c>
      <c r="Y232" s="4">
        <v>538</v>
      </c>
      <c r="Z232" s="4">
        <v>1099</v>
      </c>
      <c r="AA232" s="44">
        <v>3.5414458982369637E-4</v>
      </c>
      <c r="AB232" s="44">
        <v>7.7143765387188554E-5</v>
      </c>
      <c r="AC232" s="44">
        <v>8.5121937175003197E-5</v>
      </c>
      <c r="AD232" s="44">
        <v>8.2445301468442428E-5</v>
      </c>
      <c r="AE232" s="44">
        <v>7.2056695903788766E-5</v>
      </c>
      <c r="AF232" s="44">
        <v>8.4198914444140726E-5</v>
      </c>
      <c r="AG232" s="44">
        <v>1.3671866989140437E-4</v>
      </c>
      <c r="AH232" s="44">
        <v>3.4361122347343102E-4</v>
      </c>
      <c r="AI232" s="44">
        <v>1.3546102538272509E-3</v>
      </c>
      <c r="AJ232" s="44">
        <v>5.19204359190183E-3</v>
      </c>
      <c r="AK232" s="44">
        <v>1.0895560383175392E-4</v>
      </c>
      <c r="AL232" s="44">
        <v>1.3165539589460381E-3</v>
      </c>
    </row>
    <row r="233" spans="1:38">
      <c r="A233" s="1" t="s">
        <v>27</v>
      </c>
      <c r="B233" s="1" t="s">
        <v>88</v>
      </c>
      <c r="C233" s="3">
        <v>350018</v>
      </c>
      <c r="D233" s="3">
        <v>723149</v>
      </c>
      <c r="E233" s="3">
        <v>771630</v>
      </c>
      <c r="F233" s="3">
        <v>749226</v>
      </c>
      <c r="G233" s="3">
        <v>683657</v>
      </c>
      <c r="H233" s="3">
        <v>774396</v>
      </c>
      <c r="I233" s="3">
        <v>715376</v>
      </c>
      <c r="J233" s="3">
        <v>454145</v>
      </c>
      <c r="K233" s="3">
        <v>253259</v>
      </c>
      <c r="L233" s="3">
        <v>109650</v>
      </c>
      <c r="M233" s="3">
        <v>4767452</v>
      </c>
      <c r="N233" s="3">
        <v>817054</v>
      </c>
      <c r="O233" s="4">
        <v>120</v>
      </c>
      <c r="P233" s="4">
        <v>57</v>
      </c>
      <c r="Q233" s="4">
        <v>45</v>
      </c>
      <c r="R233" s="4">
        <v>50</v>
      </c>
      <c r="S233" s="4">
        <v>67</v>
      </c>
      <c r="T233" s="4">
        <v>63</v>
      </c>
      <c r="U233" s="4">
        <v>75</v>
      </c>
      <c r="V233" s="4">
        <v>163</v>
      </c>
      <c r="W233" s="4">
        <v>327</v>
      </c>
      <c r="X233" s="4">
        <v>663</v>
      </c>
      <c r="Y233" s="4">
        <v>477</v>
      </c>
      <c r="Z233" s="4">
        <v>1153</v>
      </c>
      <c r="AA233" s="44">
        <v>3.4283951111085714E-4</v>
      </c>
      <c r="AB233" s="44">
        <v>7.8821930196958031E-5</v>
      </c>
      <c r="AC233" s="44">
        <v>5.8318105827922712E-5</v>
      </c>
      <c r="AD233" s="44">
        <v>6.673553774161601E-5</v>
      </c>
      <c r="AE233" s="44">
        <v>9.8002360832990807E-5</v>
      </c>
      <c r="AF233" s="44">
        <v>8.1353726000650824E-5</v>
      </c>
      <c r="AG233" s="44">
        <v>1.0483997226633267E-4</v>
      </c>
      <c r="AH233" s="44">
        <v>3.589162051767607E-4</v>
      </c>
      <c r="AI233" s="44">
        <v>1.2911683296546223E-3</v>
      </c>
      <c r="AJ233" s="44">
        <v>6.0465116279069765E-3</v>
      </c>
      <c r="AK233" s="44">
        <v>1.0005344573998858E-4</v>
      </c>
      <c r="AL233" s="44">
        <v>1.4111674381375038E-3</v>
      </c>
    </row>
    <row r="234" spans="1:38">
      <c r="A234" s="1" t="s">
        <v>27</v>
      </c>
      <c r="B234" s="1" t="s">
        <v>89</v>
      </c>
      <c r="C234" s="3">
        <v>355934</v>
      </c>
      <c r="D234" s="3">
        <v>744754</v>
      </c>
      <c r="E234" s="3">
        <v>787873</v>
      </c>
      <c r="F234" s="3">
        <v>767958</v>
      </c>
      <c r="G234" s="3">
        <v>702269</v>
      </c>
      <c r="H234" s="3">
        <v>784606</v>
      </c>
      <c r="I234" s="3">
        <v>756556</v>
      </c>
      <c r="J234" s="3">
        <v>496789</v>
      </c>
      <c r="K234" s="3">
        <v>266537</v>
      </c>
      <c r="L234" s="3">
        <v>113796</v>
      </c>
      <c r="M234" s="3">
        <v>4899950</v>
      </c>
      <c r="N234" s="3">
        <v>877122</v>
      </c>
      <c r="O234" s="4">
        <v>130</v>
      </c>
      <c r="P234" s="4">
        <v>59</v>
      </c>
      <c r="Q234" s="4">
        <v>49</v>
      </c>
      <c r="R234" s="4">
        <v>67</v>
      </c>
      <c r="S234" s="4">
        <v>77</v>
      </c>
      <c r="T234" s="4">
        <v>70</v>
      </c>
      <c r="U234" s="4">
        <v>104</v>
      </c>
      <c r="V234" s="4">
        <v>172</v>
      </c>
      <c r="W234" s="4">
        <v>292</v>
      </c>
      <c r="X234" s="4">
        <v>492</v>
      </c>
      <c r="Y234" s="4">
        <v>556</v>
      </c>
      <c r="Z234" s="4">
        <v>956</v>
      </c>
      <c r="AA234" s="44">
        <v>3.6523625166463446E-4</v>
      </c>
      <c r="AB234" s="44">
        <v>7.9220789683573365E-5</v>
      </c>
      <c r="AC234" s="44">
        <v>6.2192764569924343E-5</v>
      </c>
      <c r="AD234" s="44">
        <v>8.724435450897054E-5</v>
      </c>
      <c r="AE234" s="44">
        <v>1.0964459487746148E-4</v>
      </c>
      <c r="AF234" s="44">
        <v>8.9216753376854114E-5</v>
      </c>
      <c r="AG234" s="44">
        <v>1.3746503893961583E-4</v>
      </c>
      <c r="AH234" s="44">
        <v>3.4622344697648295E-4</v>
      </c>
      <c r="AI234" s="44">
        <v>1.0955327027767252E-3</v>
      </c>
      <c r="AJ234" s="44">
        <v>4.3235263102393761E-3</v>
      </c>
      <c r="AK234" s="44">
        <v>1.1347054561781243E-4</v>
      </c>
      <c r="AL234" s="44">
        <v>1.0899281969897004E-3</v>
      </c>
    </row>
    <row r="235" spans="1:38">
      <c r="A235" s="1" t="s">
        <v>27</v>
      </c>
      <c r="B235" s="1" t="s">
        <v>90</v>
      </c>
      <c r="C235" s="3">
        <v>344037</v>
      </c>
      <c r="D235" s="3">
        <v>712752</v>
      </c>
      <c r="E235" s="3">
        <v>765866</v>
      </c>
      <c r="F235" s="3">
        <v>751285</v>
      </c>
      <c r="G235" s="3">
        <v>675450</v>
      </c>
      <c r="H235" s="3">
        <v>736575</v>
      </c>
      <c r="I235" s="3">
        <v>729676</v>
      </c>
      <c r="J235" s="3">
        <v>486467</v>
      </c>
      <c r="K235" s="3">
        <v>256393</v>
      </c>
      <c r="L235" s="3">
        <v>110075</v>
      </c>
      <c r="M235" s="3">
        <v>4715641</v>
      </c>
      <c r="N235" s="3">
        <v>852935</v>
      </c>
      <c r="O235" s="4">
        <v>107</v>
      </c>
      <c r="P235" s="4">
        <v>54</v>
      </c>
      <c r="Q235" s="4">
        <v>65</v>
      </c>
      <c r="R235" s="4">
        <v>54</v>
      </c>
      <c r="S235" s="4">
        <v>73</v>
      </c>
      <c r="T235" s="4">
        <v>57</v>
      </c>
      <c r="U235" s="4">
        <v>61</v>
      </c>
      <c r="V235" s="4">
        <v>175</v>
      </c>
      <c r="W235" s="4">
        <v>365</v>
      </c>
      <c r="X235" s="4">
        <v>566</v>
      </c>
      <c r="Y235" s="4">
        <v>471</v>
      </c>
      <c r="Z235" s="4">
        <v>1106</v>
      </c>
      <c r="AA235" s="44">
        <v>3.1101305964184085E-4</v>
      </c>
      <c r="AB235" s="44">
        <v>7.5762677621388645E-5</v>
      </c>
      <c r="AC235" s="44">
        <v>8.4871243794606364E-5</v>
      </c>
      <c r="AD235" s="44">
        <v>7.1876850995294727E-5</v>
      </c>
      <c r="AE235" s="44">
        <v>1.0807609741653712E-4</v>
      </c>
      <c r="AF235" s="44">
        <v>7.7385194990326855E-5</v>
      </c>
      <c r="AG235" s="44">
        <v>8.3598747937440723E-5</v>
      </c>
      <c r="AH235" s="44">
        <v>3.5973663167285756E-4</v>
      </c>
      <c r="AI235" s="44">
        <v>1.4235958079978782E-3</v>
      </c>
      <c r="AJ235" s="44">
        <v>5.1419486713604363E-3</v>
      </c>
      <c r="AK235" s="44">
        <v>9.9880376814095903E-5</v>
      </c>
      <c r="AL235" s="44">
        <v>1.2966990450620503E-3</v>
      </c>
    </row>
    <row r="236" spans="1:38">
      <c r="A236" s="1" t="s">
        <v>28</v>
      </c>
      <c r="B236" s="1" t="s">
        <v>82</v>
      </c>
      <c r="C236" s="3">
        <v>58475</v>
      </c>
      <c r="D236" s="3">
        <v>116671</v>
      </c>
      <c r="E236" s="3">
        <v>142898</v>
      </c>
      <c r="F236" s="3">
        <v>110961</v>
      </c>
      <c r="G236" s="3">
        <v>114923</v>
      </c>
      <c r="H236" s="3">
        <v>146305</v>
      </c>
      <c r="I236" s="3">
        <v>116529</v>
      </c>
      <c r="J236" s="3">
        <v>67967</v>
      </c>
      <c r="K236" s="3">
        <v>45931</v>
      </c>
      <c r="L236" s="3">
        <v>17785</v>
      </c>
      <c r="M236" s="3">
        <v>806762</v>
      </c>
      <c r="N236" s="3">
        <v>131683</v>
      </c>
      <c r="O236" s="4">
        <v>136</v>
      </c>
      <c r="P236" s="4">
        <v>50</v>
      </c>
      <c r="Q236" s="4">
        <v>52</v>
      </c>
      <c r="R236" s="4">
        <v>68</v>
      </c>
      <c r="S236" s="4">
        <v>61</v>
      </c>
      <c r="T236" s="4">
        <v>50</v>
      </c>
      <c r="U236" s="4">
        <v>60</v>
      </c>
      <c r="V236" s="4">
        <v>55</v>
      </c>
      <c r="W236" s="4">
        <v>56</v>
      </c>
      <c r="X236" s="4">
        <v>72</v>
      </c>
      <c r="Y236" s="4">
        <v>477</v>
      </c>
      <c r="Z236" s="4">
        <v>183</v>
      </c>
      <c r="AA236" s="44">
        <v>2.3257802479692176E-3</v>
      </c>
      <c r="AB236" s="44">
        <v>4.2855551079531333E-4</v>
      </c>
      <c r="AC236" s="44">
        <v>3.6389592576523117E-4</v>
      </c>
      <c r="AD236" s="44">
        <v>6.1282793053415161E-4</v>
      </c>
      <c r="AE236" s="44">
        <v>5.3079018125179467E-4</v>
      </c>
      <c r="AF236" s="44">
        <v>3.417518198284406E-4</v>
      </c>
      <c r="AG236" s="44">
        <v>5.1489328836598614E-4</v>
      </c>
      <c r="AH236" s="44">
        <v>8.0921623729162686E-4</v>
      </c>
      <c r="AI236" s="44">
        <v>1.2192201345496505E-3</v>
      </c>
      <c r="AJ236" s="44">
        <v>4.0483553556367726E-3</v>
      </c>
      <c r="AK236" s="44">
        <v>5.9125243876136948E-4</v>
      </c>
      <c r="AL236" s="44">
        <v>1.3897010244298808E-3</v>
      </c>
    </row>
    <row r="237" spans="1:38">
      <c r="A237" s="1" t="s">
        <v>28</v>
      </c>
      <c r="B237" s="1" t="s">
        <v>83</v>
      </c>
      <c r="C237" s="3">
        <v>57624</v>
      </c>
      <c r="D237" s="3">
        <v>117518</v>
      </c>
      <c r="E237" s="3">
        <v>133209</v>
      </c>
      <c r="F237" s="3">
        <v>111923</v>
      </c>
      <c r="G237" s="3">
        <v>113009</v>
      </c>
      <c r="H237" s="3">
        <v>146683</v>
      </c>
      <c r="I237" s="3">
        <v>124053</v>
      </c>
      <c r="J237" s="3">
        <v>71842</v>
      </c>
      <c r="K237" s="3">
        <v>45056</v>
      </c>
      <c r="L237" s="3">
        <v>17197</v>
      </c>
      <c r="M237" s="3">
        <v>804019</v>
      </c>
      <c r="N237" s="3">
        <v>134095</v>
      </c>
      <c r="O237" s="4">
        <v>106</v>
      </c>
      <c r="P237" s="4">
        <v>65</v>
      </c>
      <c r="Q237" s="4">
        <v>74</v>
      </c>
      <c r="R237" s="4">
        <v>49</v>
      </c>
      <c r="S237" s="4">
        <v>56</v>
      </c>
      <c r="T237" s="4">
        <v>54</v>
      </c>
      <c r="U237" s="4">
        <v>62</v>
      </c>
      <c r="V237" s="4">
        <v>38</v>
      </c>
      <c r="W237" s="4">
        <v>54</v>
      </c>
      <c r="X237" s="4">
        <v>81</v>
      </c>
      <c r="Y237" s="4">
        <v>466</v>
      </c>
      <c r="Z237" s="4">
        <v>173</v>
      </c>
      <c r="AA237" s="44">
        <v>1.8395113147299737E-3</v>
      </c>
      <c r="AB237" s="44">
        <v>5.5310675811365067E-4</v>
      </c>
      <c r="AC237" s="44">
        <v>5.5551802055416673E-4</v>
      </c>
      <c r="AD237" s="44">
        <v>4.3780098817937331E-4</v>
      </c>
      <c r="AE237" s="44">
        <v>4.9553575378952122E-4</v>
      </c>
      <c r="AF237" s="44">
        <v>3.681408206813332E-4</v>
      </c>
      <c r="AG237" s="44">
        <v>4.997863816272077E-4</v>
      </c>
      <c r="AH237" s="44">
        <v>5.289385039391999E-4</v>
      </c>
      <c r="AI237" s="44">
        <v>1.1985085227272727E-3</v>
      </c>
      <c r="AJ237" s="44">
        <v>4.7101238588125836E-3</v>
      </c>
      <c r="AK237" s="44">
        <v>5.7958829331147647E-4</v>
      </c>
      <c r="AL237" s="44">
        <v>1.2901301316231031E-3</v>
      </c>
    </row>
    <row r="238" spans="1:38">
      <c r="A238" s="1" t="s">
        <v>28</v>
      </c>
      <c r="B238" s="1" t="s">
        <v>84</v>
      </c>
      <c r="C238" s="3">
        <v>56385</v>
      </c>
      <c r="D238" s="3">
        <v>113360</v>
      </c>
      <c r="E238" s="3">
        <v>127752</v>
      </c>
      <c r="F238" s="3">
        <v>113866</v>
      </c>
      <c r="G238" s="3">
        <v>108260</v>
      </c>
      <c r="H238" s="3">
        <v>140226</v>
      </c>
      <c r="I238" s="3">
        <v>125865</v>
      </c>
      <c r="J238" s="3">
        <v>73039</v>
      </c>
      <c r="K238" s="3">
        <v>44200</v>
      </c>
      <c r="L238" s="3">
        <v>18023</v>
      </c>
      <c r="M238" s="3">
        <v>785714</v>
      </c>
      <c r="N238" s="3">
        <v>135262</v>
      </c>
      <c r="O238" s="4">
        <v>107</v>
      </c>
      <c r="P238" s="4">
        <v>59</v>
      </c>
      <c r="Q238" s="4">
        <v>65</v>
      </c>
      <c r="R238" s="4">
        <v>60</v>
      </c>
      <c r="S238" s="4">
        <v>48</v>
      </c>
      <c r="T238" s="4">
        <v>40</v>
      </c>
      <c r="U238" s="4">
        <v>65</v>
      </c>
      <c r="V238" s="4">
        <v>67</v>
      </c>
      <c r="W238" s="4">
        <v>38</v>
      </c>
      <c r="X238" s="4">
        <v>86</v>
      </c>
      <c r="Y238" s="4">
        <v>444</v>
      </c>
      <c r="Z238" s="4">
        <v>191</v>
      </c>
      <c r="AA238" s="44">
        <v>1.8976678194555291E-3</v>
      </c>
      <c r="AB238" s="44">
        <v>5.2046577275935077E-4</v>
      </c>
      <c r="AC238" s="44">
        <v>5.0879829669985596E-4</v>
      </c>
      <c r="AD238" s="44">
        <v>5.2693516940965695E-4</v>
      </c>
      <c r="AE238" s="44">
        <v>4.4337705523739149E-4</v>
      </c>
      <c r="AF238" s="44">
        <v>2.852538045726185E-4</v>
      </c>
      <c r="AG238" s="44">
        <v>5.1642632979779926E-4</v>
      </c>
      <c r="AH238" s="44">
        <v>9.1731814510056272E-4</v>
      </c>
      <c r="AI238" s="44">
        <v>8.5972850678733034E-4</v>
      </c>
      <c r="AJ238" s="44">
        <v>4.7716806303057203E-3</v>
      </c>
      <c r="AK238" s="44">
        <v>5.6509111457858717E-4</v>
      </c>
      <c r="AL238" s="44">
        <v>1.4120743446052846E-3</v>
      </c>
    </row>
    <row r="239" spans="1:38">
      <c r="A239" s="1" t="s">
        <v>28</v>
      </c>
      <c r="B239" s="1" t="s">
        <v>85</v>
      </c>
      <c r="C239" s="3">
        <v>55365</v>
      </c>
      <c r="D239" s="3">
        <v>112703</v>
      </c>
      <c r="E239" s="3">
        <v>125396</v>
      </c>
      <c r="F239" s="3">
        <v>113703</v>
      </c>
      <c r="G239" s="3">
        <v>106344</v>
      </c>
      <c r="H239" s="3">
        <v>136555</v>
      </c>
      <c r="I239" s="3">
        <v>129244</v>
      </c>
      <c r="J239" s="3">
        <v>75368</v>
      </c>
      <c r="K239" s="3">
        <v>43366</v>
      </c>
      <c r="L239" s="3">
        <v>18372</v>
      </c>
      <c r="M239" s="3">
        <v>779310</v>
      </c>
      <c r="N239" s="3">
        <v>137106</v>
      </c>
      <c r="O239" s="4">
        <v>113</v>
      </c>
      <c r="P239" s="4">
        <v>59</v>
      </c>
      <c r="Q239" s="4">
        <v>62</v>
      </c>
      <c r="R239" s="4">
        <v>51</v>
      </c>
      <c r="S239" s="4">
        <v>60</v>
      </c>
      <c r="T239" s="4">
        <v>66</v>
      </c>
      <c r="U239" s="4">
        <v>57</v>
      </c>
      <c r="V239" s="4">
        <v>67</v>
      </c>
      <c r="W239" s="4">
        <v>67</v>
      </c>
      <c r="X239" s="4">
        <v>83</v>
      </c>
      <c r="Y239" s="4">
        <v>468</v>
      </c>
      <c r="Z239" s="4">
        <v>217</v>
      </c>
      <c r="AA239" s="44">
        <v>2.0410006321683375E-3</v>
      </c>
      <c r="AB239" s="44">
        <v>5.2349981810599535E-4</v>
      </c>
      <c r="AC239" s="44">
        <v>4.9443363424670644E-4</v>
      </c>
      <c r="AD239" s="44">
        <v>4.4853697791614994E-4</v>
      </c>
      <c r="AE239" s="44">
        <v>5.6420672534416606E-4</v>
      </c>
      <c r="AF239" s="44">
        <v>4.8332173849364725E-4</v>
      </c>
      <c r="AG239" s="44">
        <v>4.4102627588127883E-4</v>
      </c>
      <c r="AH239" s="44">
        <v>8.8897144676785905E-4</v>
      </c>
      <c r="AI239" s="44">
        <v>1.5449891620163262E-3</v>
      </c>
      <c r="AJ239" s="44">
        <v>4.5177443936424994E-3</v>
      </c>
      <c r="AK239" s="44">
        <v>6.0053123917311465E-4</v>
      </c>
      <c r="AL239" s="44">
        <v>1.5827170218662933E-3</v>
      </c>
    </row>
    <row r="240" spans="1:38">
      <c r="A240" s="1" t="s">
        <v>28</v>
      </c>
      <c r="B240" s="1" t="s">
        <v>86</v>
      </c>
      <c r="C240" s="3">
        <v>54265</v>
      </c>
      <c r="D240" s="3">
        <v>110014</v>
      </c>
      <c r="E240" s="3">
        <v>122873</v>
      </c>
      <c r="F240" s="3">
        <v>112767</v>
      </c>
      <c r="G240" s="3">
        <v>101842</v>
      </c>
      <c r="H240" s="3">
        <v>128439</v>
      </c>
      <c r="I240" s="3">
        <v>127202</v>
      </c>
      <c r="J240" s="3">
        <v>75309</v>
      </c>
      <c r="K240" s="3">
        <v>42104</v>
      </c>
      <c r="L240" s="3">
        <v>18146</v>
      </c>
      <c r="M240" s="3">
        <v>757402</v>
      </c>
      <c r="N240" s="3">
        <v>135559</v>
      </c>
      <c r="O240" s="4">
        <v>111</v>
      </c>
      <c r="P240" s="4">
        <v>50</v>
      </c>
      <c r="Q240" s="4">
        <v>55</v>
      </c>
      <c r="R240" s="4">
        <v>57</v>
      </c>
      <c r="S240" s="4">
        <v>84</v>
      </c>
      <c r="T240" s="4">
        <v>53</v>
      </c>
      <c r="U240" s="4">
        <v>53</v>
      </c>
      <c r="V240" s="4">
        <v>58</v>
      </c>
      <c r="W240" s="4">
        <v>67</v>
      </c>
      <c r="X240" s="4">
        <v>91</v>
      </c>
      <c r="Y240" s="4">
        <v>463</v>
      </c>
      <c r="Z240" s="4">
        <v>216</v>
      </c>
      <c r="AA240" s="44">
        <v>2.0455173684695476E-3</v>
      </c>
      <c r="AB240" s="44">
        <v>4.5448761066773318E-4</v>
      </c>
      <c r="AC240" s="44">
        <v>4.4761664482840006E-4</v>
      </c>
      <c r="AD240" s="44">
        <v>5.0546702492750538E-4</v>
      </c>
      <c r="AE240" s="44">
        <v>8.2480705406413858E-4</v>
      </c>
      <c r="AF240" s="44">
        <v>4.1264724888857748E-4</v>
      </c>
      <c r="AG240" s="44">
        <v>4.1666011540699045E-4</v>
      </c>
      <c r="AH240" s="44">
        <v>7.7016027300853818E-4</v>
      </c>
      <c r="AI240" s="44">
        <v>1.591297738932168E-3</v>
      </c>
      <c r="AJ240" s="44">
        <v>5.0148793122451229E-3</v>
      </c>
      <c r="AK240" s="44">
        <v>6.1130020781566458E-4</v>
      </c>
      <c r="AL240" s="44">
        <v>1.5934021348637862E-3</v>
      </c>
    </row>
    <row r="241" spans="1:38">
      <c r="A241" s="1" t="s">
        <v>28</v>
      </c>
      <c r="B241" s="1" t="s">
        <v>87</v>
      </c>
      <c r="C241" s="3">
        <v>54288</v>
      </c>
      <c r="D241" s="3">
        <v>109927</v>
      </c>
      <c r="E241" s="3">
        <v>122162</v>
      </c>
      <c r="F241" s="3">
        <v>113832</v>
      </c>
      <c r="G241" s="3">
        <v>101112</v>
      </c>
      <c r="H241" s="3">
        <v>122111</v>
      </c>
      <c r="I241" s="3">
        <v>126560</v>
      </c>
      <c r="J241" s="3">
        <v>76946</v>
      </c>
      <c r="K241" s="3">
        <v>41459</v>
      </c>
      <c r="L241" s="3">
        <v>17787</v>
      </c>
      <c r="M241" s="3">
        <v>749992</v>
      </c>
      <c r="N241" s="3">
        <v>136192</v>
      </c>
      <c r="O241" s="4">
        <v>131</v>
      </c>
      <c r="P241" s="4">
        <v>57</v>
      </c>
      <c r="Q241" s="4">
        <v>63</v>
      </c>
      <c r="R241" s="4">
        <v>54</v>
      </c>
      <c r="S241" s="4">
        <v>69</v>
      </c>
      <c r="T241" s="4">
        <v>67</v>
      </c>
      <c r="U241" s="4">
        <v>54</v>
      </c>
      <c r="V241" s="4">
        <v>60</v>
      </c>
      <c r="W241" s="4">
        <v>54</v>
      </c>
      <c r="X241" s="4">
        <v>88</v>
      </c>
      <c r="Y241" s="4">
        <v>495</v>
      </c>
      <c r="Z241" s="4">
        <v>202</v>
      </c>
      <c r="AA241" s="44">
        <v>2.4130562923666372E-3</v>
      </c>
      <c r="AB241" s="44">
        <v>5.1852593084501537E-4</v>
      </c>
      <c r="AC241" s="44">
        <v>5.1570864917077327E-4</v>
      </c>
      <c r="AD241" s="44">
        <v>4.743833017077799E-4</v>
      </c>
      <c r="AE241" s="44">
        <v>6.8241158319487299E-4</v>
      </c>
      <c r="AF241" s="44">
        <v>5.4868111799919741E-4</v>
      </c>
      <c r="AG241" s="44">
        <v>4.2667509481668776E-4</v>
      </c>
      <c r="AH241" s="44">
        <v>7.7976762924648457E-4</v>
      </c>
      <c r="AI241" s="44">
        <v>1.3024916182252345E-3</v>
      </c>
      <c r="AJ241" s="44">
        <v>4.9474335188620907E-3</v>
      </c>
      <c r="AK241" s="44">
        <v>6.6000704007509417E-4</v>
      </c>
      <c r="AL241" s="44">
        <v>1.4832001879699248E-3</v>
      </c>
    </row>
    <row r="242" spans="1:38">
      <c r="A242" s="1" t="s">
        <v>28</v>
      </c>
      <c r="B242" s="1" t="s">
        <v>88</v>
      </c>
      <c r="C242" s="3">
        <v>56235</v>
      </c>
      <c r="D242" s="3">
        <v>117166</v>
      </c>
      <c r="E242" s="3">
        <v>129695</v>
      </c>
      <c r="F242" s="3">
        <v>120851</v>
      </c>
      <c r="G242" s="3">
        <v>107961</v>
      </c>
      <c r="H242" s="3">
        <v>126745</v>
      </c>
      <c r="I242" s="3">
        <v>138665</v>
      </c>
      <c r="J242" s="3">
        <v>88344</v>
      </c>
      <c r="K242" s="3">
        <v>45605</v>
      </c>
      <c r="L242" s="3">
        <v>19513</v>
      </c>
      <c r="M242" s="3">
        <v>797318</v>
      </c>
      <c r="N242" s="3">
        <v>153462</v>
      </c>
      <c r="O242" s="4">
        <v>118</v>
      </c>
      <c r="P242" s="4">
        <v>57</v>
      </c>
      <c r="Q242" s="4">
        <v>57</v>
      </c>
      <c r="R242" s="4">
        <v>59</v>
      </c>
      <c r="S242" s="4">
        <v>51</v>
      </c>
      <c r="T242" s="4">
        <v>50</v>
      </c>
      <c r="U242" s="4">
        <v>68</v>
      </c>
      <c r="V242" s="4">
        <v>64</v>
      </c>
      <c r="W242" s="4">
        <v>52</v>
      </c>
      <c r="X242" s="4">
        <v>106</v>
      </c>
      <c r="Y242" s="4">
        <v>460</v>
      </c>
      <c r="Z242" s="4">
        <v>222</v>
      </c>
      <c r="AA242" s="44">
        <v>2.0983373344002844E-3</v>
      </c>
      <c r="AB242" s="44">
        <v>4.8648925456190362E-4</v>
      </c>
      <c r="AC242" s="44">
        <v>4.3949265584640891E-4</v>
      </c>
      <c r="AD242" s="44">
        <v>4.8820448320659323E-4</v>
      </c>
      <c r="AE242" s="44">
        <v>4.723928085141857E-4</v>
      </c>
      <c r="AF242" s="44">
        <v>3.9449287940352675E-4</v>
      </c>
      <c r="AG242" s="44">
        <v>4.9039050950131608E-4</v>
      </c>
      <c r="AH242" s="44">
        <v>7.2444082224033324E-4</v>
      </c>
      <c r="AI242" s="44">
        <v>1.1402258524284617E-3</v>
      </c>
      <c r="AJ242" s="44">
        <v>5.432275918618357E-3</v>
      </c>
      <c r="AK242" s="44">
        <v>5.769341718109964E-4</v>
      </c>
      <c r="AL242" s="44">
        <v>1.4466121906400282E-3</v>
      </c>
    </row>
    <row r="243" spans="1:38">
      <c r="A243" s="1" t="s">
        <v>28</v>
      </c>
      <c r="B243" s="1" t="s">
        <v>89</v>
      </c>
      <c r="C243" s="3">
        <v>56922</v>
      </c>
      <c r="D243" s="3">
        <v>117626</v>
      </c>
      <c r="E243" s="3">
        <v>127547</v>
      </c>
      <c r="F243" s="3">
        <v>121205</v>
      </c>
      <c r="G243" s="3">
        <v>108521</v>
      </c>
      <c r="H243" s="3">
        <v>121894</v>
      </c>
      <c r="I243" s="3">
        <v>136597</v>
      </c>
      <c r="J243" s="3">
        <v>90459</v>
      </c>
      <c r="K243" s="3">
        <v>46101</v>
      </c>
      <c r="L243" s="3">
        <v>19357</v>
      </c>
      <c r="M243" s="3">
        <v>790312</v>
      </c>
      <c r="N243" s="3">
        <v>155917</v>
      </c>
      <c r="O243" s="4">
        <v>138</v>
      </c>
      <c r="P243" s="4">
        <v>53</v>
      </c>
      <c r="Q243" s="4">
        <v>60</v>
      </c>
      <c r="R243" s="4">
        <v>62</v>
      </c>
      <c r="S243" s="4">
        <v>50</v>
      </c>
      <c r="T243" s="4">
        <v>62</v>
      </c>
      <c r="U243" s="4">
        <v>68</v>
      </c>
      <c r="V243" s="4">
        <v>64</v>
      </c>
      <c r="W243" s="4">
        <v>65</v>
      </c>
      <c r="X243" s="4">
        <v>72</v>
      </c>
      <c r="Y243" s="4">
        <v>493</v>
      </c>
      <c r="Z243" s="4">
        <v>201</v>
      </c>
      <c r="AA243" s="44">
        <v>2.4243701907873932E-3</v>
      </c>
      <c r="AB243" s="44">
        <v>4.5058065393705475E-4</v>
      </c>
      <c r="AC243" s="44">
        <v>4.7041482747536205E-4</v>
      </c>
      <c r="AD243" s="44">
        <v>5.1153005239057794E-4</v>
      </c>
      <c r="AE243" s="44">
        <v>4.6074031754222684E-4</v>
      </c>
      <c r="AF243" s="44">
        <v>5.086386532561078E-4</v>
      </c>
      <c r="AG243" s="44">
        <v>4.9781473970877835E-4</v>
      </c>
      <c r="AH243" s="44">
        <v>7.0750284659348438E-4</v>
      </c>
      <c r="AI243" s="44">
        <v>1.4099477234767142E-3</v>
      </c>
      <c r="AJ243" s="44">
        <v>3.7195846463811541E-3</v>
      </c>
      <c r="AK243" s="44">
        <v>6.2380426970614136E-4</v>
      </c>
      <c r="AL243" s="44">
        <v>1.2891474310049577E-3</v>
      </c>
    </row>
    <row r="244" spans="1:38">
      <c r="A244" s="1" t="s">
        <v>28</v>
      </c>
      <c r="B244" s="1" t="s">
        <v>90</v>
      </c>
      <c r="C244" s="3">
        <v>47734</v>
      </c>
      <c r="D244" s="3">
        <v>98768</v>
      </c>
      <c r="E244" s="3">
        <v>110443</v>
      </c>
      <c r="F244" s="3">
        <v>105652</v>
      </c>
      <c r="G244" s="3">
        <v>94620</v>
      </c>
      <c r="H244" s="3">
        <v>100337</v>
      </c>
      <c r="I244" s="3">
        <v>113613</v>
      </c>
      <c r="J244" s="3">
        <v>78825</v>
      </c>
      <c r="K244" s="3">
        <v>39276</v>
      </c>
      <c r="L244" s="3">
        <v>16444</v>
      </c>
      <c r="M244" s="3">
        <v>671167</v>
      </c>
      <c r="N244" s="3">
        <v>134545</v>
      </c>
      <c r="O244" s="4">
        <v>116</v>
      </c>
      <c r="P244" s="4">
        <v>52</v>
      </c>
      <c r="Q244" s="4">
        <v>42</v>
      </c>
      <c r="R244" s="4">
        <v>65</v>
      </c>
      <c r="S244" s="4">
        <v>45</v>
      </c>
      <c r="T244" s="4">
        <v>58</v>
      </c>
      <c r="U244" s="4">
        <v>65</v>
      </c>
      <c r="V244" s="4">
        <v>51</v>
      </c>
      <c r="W244" s="4">
        <v>56</v>
      </c>
      <c r="X244" s="4">
        <v>92</v>
      </c>
      <c r="Y244" s="4">
        <v>443</v>
      </c>
      <c r="Z244" s="4">
        <v>199</v>
      </c>
      <c r="AA244" s="44">
        <v>2.4301336573511541E-3</v>
      </c>
      <c r="AB244" s="44">
        <v>5.2648631135590476E-4</v>
      </c>
      <c r="AC244" s="44">
        <v>3.802866637088815E-4</v>
      </c>
      <c r="AD244" s="44">
        <v>6.1522735016847764E-4</v>
      </c>
      <c r="AE244" s="44">
        <v>4.755865567533291E-4</v>
      </c>
      <c r="AF244" s="44">
        <v>5.7805196487835993E-4</v>
      </c>
      <c r="AG244" s="44">
        <v>5.721176273841902E-4</v>
      </c>
      <c r="AH244" s="44">
        <v>6.470028544243578E-4</v>
      </c>
      <c r="AI244" s="44">
        <v>1.4258071086668703E-3</v>
      </c>
      <c r="AJ244" s="44">
        <v>5.5947458039406466E-3</v>
      </c>
      <c r="AK244" s="44">
        <v>6.6004437047709435E-4</v>
      </c>
      <c r="AL244" s="44">
        <v>1.4790590508751719E-3</v>
      </c>
    </row>
    <row r="245" spans="1:38">
      <c r="A245" s="1" t="s">
        <v>29</v>
      </c>
      <c r="B245" s="1" t="s">
        <v>82</v>
      </c>
      <c r="C245" s="3">
        <v>128143</v>
      </c>
      <c r="D245" s="3">
        <v>233806</v>
      </c>
      <c r="E245" s="3">
        <v>267003</v>
      </c>
      <c r="F245" s="3">
        <v>220179</v>
      </c>
      <c r="G245" s="3">
        <v>224398</v>
      </c>
      <c r="H245" s="3">
        <v>248824</v>
      </c>
      <c r="I245" s="3">
        <v>183395</v>
      </c>
      <c r="J245" s="3">
        <v>112201</v>
      </c>
      <c r="K245" s="3">
        <v>83105</v>
      </c>
      <c r="L245" s="3">
        <v>36136</v>
      </c>
      <c r="M245" s="3">
        <v>1505748</v>
      </c>
      <c r="N245" s="3">
        <v>231442</v>
      </c>
      <c r="O245" s="4">
        <v>93</v>
      </c>
      <c r="P245" s="4">
        <v>55</v>
      </c>
      <c r="Q245" s="4">
        <v>68</v>
      </c>
      <c r="R245" s="4">
        <v>66</v>
      </c>
      <c r="S245" s="4">
        <v>67</v>
      </c>
      <c r="T245" s="4">
        <v>64</v>
      </c>
      <c r="U245" s="4">
        <v>57</v>
      </c>
      <c r="V245" s="4">
        <v>56</v>
      </c>
      <c r="W245" s="4">
        <v>65</v>
      </c>
      <c r="X245" s="4">
        <v>132</v>
      </c>
      <c r="Y245" s="4">
        <v>470</v>
      </c>
      <c r="Z245" s="4">
        <v>253</v>
      </c>
      <c r="AA245" s="44">
        <v>7.2575169927346797E-4</v>
      </c>
      <c r="AB245" s="44">
        <v>2.352377612208412E-4</v>
      </c>
      <c r="AC245" s="44">
        <v>2.5467878638067736E-4</v>
      </c>
      <c r="AD245" s="44">
        <v>2.9975610753069093E-4</v>
      </c>
      <c r="AE245" s="44">
        <v>2.9857663615540244E-4</v>
      </c>
      <c r="AF245" s="44">
        <v>2.5720991544224029E-4</v>
      </c>
      <c r="AG245" s="44">
        <v>3.1080454756127483E-4</v>
      </c>
      <c r="AH245" s="44">
        <v>4.9910428605805647E-4</v>
      </c>
      <c r="AI245" s="44">
        <v>7.8214307201732744E-4</v>
      </c>
      <c r="AJ245" s="44">
        <v>3.6528669470887757E-3</v>
      </c>
      <c r="AK245" s="44">
        <v>3.1213722349290852E-4</v>
      </c>
      <c r="AL245" s="44">
        <v>1.0931464470580103E-3</v>
      </c>
    </row>
    <row r="246" spans="1:38">
      <c r="A246" s="1" t="s">
        <v>29</v>
      </c>
      <c r="B246" s="1" t="s">
        <v>83</v>
      </c>
      <c r="C246" s="3">
        <v>125436</v>
      </c>
      <c r="D246" s="3">
        <v>237200</v>
      </c>
      <c r="E246" s="3">
        <v>253356</v>
      </c>
      <c r="F246" s="3">
        <v>228628</v>
      </c>
      <c r="G246" s="3">
        <v>219228</v>
      </c>
      <c r="H246" s="3">
        <v>249274</v>
      </c>
      <c r="I246" s="3">
        <v>191804</v>
      </c>
      <c r="J246" s="3">
        <v>113779</v>
      </c>
      <c r="K246" s="3">
        <v>81608</v>
      </c>
      <c r="L246" s="3">
        <v>35915</v>
      </c>
      <c r="M246" s="3">
        <v>1504926</v>
      </c>
      <c r="N246" s="3">
        <v>231302</v>
      </c>
      <c r="O246" s="4">
        <v>104</v>
      </c>
      <c r="P246" s="4">
        <v>62</v>
      </c>
      <c r="Q246" s="4">
        <v>66</v>
      </c>
      <c r="R246" s="4">
        <v>48</v>
      </c>
      <c r="S246" s="4">
        <v>70</v>
      </c>
      <c r="T246" s="4">
        <v>63</v>
      </c>
      <c r="U246" s="4">
        <v>67</v>
      </c>
      <c r="V246" s="4">
        <v>66</v>
      </c>
      <c r="W246" s="4">
        <v>48</v>
      </c>
      <c r="X246" s="4">
        <v>151</v>
      </c>
      <c r="Y246" s="4">
        <v>480</v>
      </c>
      <c r="Z246" s="4">
        <v>265</v>
      </c>
      <c r="AA246" s="44">
        <v>8.2910807104818389E-4</v>
      </c>
      <c r="AB246" s="44">
        <v>2.6138279932546373E-4</v>
      </c>
      <c r="AC246" s="44">
        <v>2.6050300762563351E-4</v>
      </c>
      <c r="AD246" s="44">
        <v>2.0994803786062948E-4</v>
      </c>
      <c r="AE246" s="44">
        <v>3.1930227890597919E-4</v>
      </c>
      <c r="AF246" s="44">
        <v>2.5273393935990116E-4</v>
      </c>
      <c r="AG246" s="44">
        <v>3.4931492565327103E-4</v>
      </c>
      <c r="AH246" s="44">
        <v>5.8007189375895371E-4</v>
      </c>
      <c r="AI246" s="44">
        <v>5.8817762964415252E-4</v>
      </c>
      <c r="AJ246" s="44">
        <v>4.204371432549074E-3</v>
      </c>
      <c r="AK246" s="44">
        <v>3.1895255979363772E-4</v>
      </c>
      <c r="AL246" s="44">
        <v>1.1456883208964903E-3</v>
      </c>
    </row>
    <row r="247" spans="1:38">
      <c r="A247" s="1" t="s">
        <v>29</v>
      </c>
      <c r="B247" s="1" t="s">
        <v>84</v>
      </c>
      <c r="C247" s="3">
        <v>125017</v>
      </c>
      <c r="D247" s="3">
        <v>237829</v>
      </c>
      <c r="E247" s="3">
        <v>250146</v>
      </c>
      <c r="F247" s="3">
        <v>232063</v>
      </c>
      <c r="G247" s="3">
        <v>217829</v>
      </c>
      <c r="H247" s="3">
        <v>247927</v>
      </c>
      <c r="I247" s="3">
        <v>199089</v>
      </c>
      <c r="J247" s="3">
        <v>115119</v>
      </c>
      <c r="K247" s="3">
        <v>79778</v>
      </c>
      <c r="L247" s="3">
        <v>35651</v>
      </c>
      <c r="M247" s="3">
        <v>1509900</v>
      </c>
      <c r="N247" s="3">
        <v>230548</v>
      </c>
      <c r="O247" s="4">
        <v>142</v>
      </c>
      <c r="P247" s="4">
        <v>65</v>
      </c>
      <c r="Q247" s="4">
        <v>45</v>
      </c>
      <c r="R247" s="4">
        <v>76</v>
      </c>
      <c r="S247" s="4">
        <v>56</v>
      </c>
      <c r="T247" s="4">
        <v>41</v>
      </c>
      <c r="U247" s="4">
        <v>59</v>
      </c>
      <c r="V247" s="4">
        <v>43</v>
      </c>
      <c r="W247" s="4">
        <v>48</v>
      </c>
      <c r="X247" s="4">
        <v>195</v>
      </c>
      <c r="Y247" s="4">
        <v>484</v>
      </c>
      <c r="Z247" s="4">
        <v>286</v>
      </c>
      <c r="AA247" s="44">
        <v>1.1358455250085988E-3</v>
      </c>
      <c r="AB247" s="44">
        <v>2.7330561033347489E-4</v>
      </c>
      <c r="AC247" s="44">
        <v>1.7989494135424913E-4</v>
      </c>
      <c r="AD247" s="44">
        <v>3.2749727444702516E-4</v>
      </c>
      <c r="AE247" s="44">
        <v>2.5708239031533908E-4</v>
      </c>
      <c r="AF247" s="44">
        <v>1.65371258475277E-4</v>
      </c>
      <c r="AG247" s="44">
        <v>2.9634987367458776E-4</v>
      </c>
      <c r="AH247" s="44">
        <v>3.7352652472658727E-4</v>
      </c>
      <c r="AI247" s="44">
        <v>6.0166963323221936E-4</v>
      </c>
      <c r="AJ247" s="44">
        <v>5.4696922947462907E-3</v>
      </c>
      <c r="AK247" s="44">
        <v>3.2055102986952778E-4</v>
      </c>
      <c r="AL247" s="44">
        <v>1.2405225809809671E-3</v>
      </c>
    </row>
    <row r="248" spans="1:38">
      <c r="A248" s="1" t="s">
        <v>29</v>
      </c>
      <c r="B248" s="1" t="s">
        <v>85</v>
      </c>
      <c r="C248" s="3">
        <v>122416</v>
      </c>
      <c r="D248" s="3">
        <v>233834</v>
      </c>
      <c r="E248" s="3">
        <v>246189</v>
      </c>
      <c r="F248" s="3">
        <v>232039</v>
      </c>
      <c r="G248" s="3">
        <v>209575</v>
      </c>
      <c r="H248" s="3">
        <v>237226</v>
      </c>
      <c r="I248" s="3">
        <v>198053</v>
      </c>
      <c r="J248" s="3">
        <v>114646</v>
      </c>
      <c r="K248" s="3">
        <v>76661</v>
      </c>
      <c r="L248" s="3">
        <v>34211</v>
      </c>
      <c r="M248" s="3">
        <v>1479332</v>
      </c>
      <c r="N248" s="3">
        <v>225518</v>
      </c>
      <c r="O248" s="4">
        <v>101</v>
      </c>
      <c r="P248" s="4">
        <v>57</v>
      </c>
      <c r="Q248" s="4">
        <v>70</v>
      </c>
      <c r="R248" s="4">
        <v>52</v>
      </c>
      <c r="S248" s="4">
        <v>68</v>
      </c>
      <c r="T248" s="4">
        <v>70</v>
      </c>
      <c r="U248" s="4">
        <v>58</v>
      </c>
      <c r="V248" s="4">
        <v>72</v>
      </c>
      <c r="W248" s="4">
        <v>82</v>
      </c>
      <c r="X248" s="4">
        <v>156</v>
      </c>
      <c r="Y248" s="4">
        <v>476</v>
      </c>
      <c r="Z248" s="4">
        <v>310</v>
      </c>
      <c r="AA248" s="44">
        <v>8.2505554829434059E-4</v>
      </c>
      <c r="AB248" s="44">
        <v>2.437626692439936E-4</v>
      </c>
      <c r="AC248" s="44">
        <v>2.8433439349442906E-4</v>
      </c>
      <c r="AD248" s="44">
        <v>2.2410025900818396E-4</v>
      </c>
      <c r="AE248" s="44">
        <v>3.2446618155791484E-4</v>
      </c>
      <c r="AF248" s="44">
        <v>2.9507726809034423E-4</v>
      </c>
      <c r="AG248" s="44">
        <v>2.9285090354602049E-4</v>
      </c>
      <c r="AH248" s="44">
        <v>6.2802016642534407E-4</v>
      </c>
      <c r="AI248" s="44">
        <v>1.0696442780553344E-3</v>
      </c>
      <c r="AJ248" s="44">
        <v>4.5599368624126739E-3</v>
      </c>
      <c r="AK248" s="44">
        <v>3.2176685152487743E-4</v>
      </c>
      <c r="AL248" s="44">
        <v>1.3746131129222501E-3</v>
      </c>
    </row>
    <row r="249" spans="1:38">
      <c r="A249" s="1" t="s">
        <v>29</v>
      </c>
      <c r="B249" s="1" t="s">
        <v>86</v>
      </c>
      <c r="C249" s="3">
        <v>122881</v>
      </c>
      <c r="D249" s="3">
        <v>238858</v>
      </c>
      <c r="E249" s="3">
        <v>245848</v>
      </c>
      <c r="F249" s="3">
        <v>237235</v>
      </c>
      <c r="G249" s="3">
        <v>210751</v>
      </c>
      <c r="H249" s="3">
        <v>236535</v>
      </c>
      <c r="I249" s="3">
        <v>204684</v>
      </c>
      <c r="J249" s="3">
        <v>118382</v>
      </c>
      <c r="K249" s="3">
        <v>75191</v>
      </c>
      <c r="L249" s="3">
        <v>34815</v>
      </c>
      <c r="M249" s="3">
        <v>1496792</v>
      </c>
      <c r="N249" s="3">
        <v>228388</v>
      </c>
      <c r="O249" s="4">
        <v>118</v>
      </c>
      <c r="P249" s="4">
        <v>74</v>
      </c>
      <c r="Q249" s="4">
        <v>51</v>
      </c>
      <c r="R249" s="4">
        <v>48</v>
      </c>
      <c r="S249" s="4">
        <v>50</v>
      </c>
      <c r="T249" s="4">
        <v>57</v>
      </c>
      <c r="U249" s="4">
        <v>67</v>
      </c>
      <c r="V249" s="4">
        <v>44</v>
      </c>
      <c r="W249" s="4">
        <v>71</v>
      </c>
      <c r="X249" s="4">
        <v>203</v>
      </c>
      <c r="Y249" s="4">
        <v>465</v>
      </c>
      <c r="Z249" s="4">
        <v>318</v>
      </c>
      <c r="AA249" s="44">
        <v>9.6027864356572617E-4</v>
      </c>
      <c r="AB249" s="44">
        <v>3.09807500690787E-4</v>
      </c>
      <c r="AC249" s="44">
        <v>2.0744525072402461E-4</v>
      </c>
      <c r="AD249" s="44">
        <v>2.0233102198242249E-4</v>
      </c>
      <c r="AE249" s="44">
        <v>2.372467983544562E-4</v>
      </c>
      <c r="AF249" s="44">
        <v>2.4097913628004313E-4</v>
      </c>
      <c r="AG249" s="44">
        <v>3.2733384143362451E-4</v>
      </c>
      <c r="AH249" s="44">
        <v>3.7167812674224123E-4</v>
      </c>
      <c r="AI249" s="44">
        <v>9.4426194624356642E-4</v>
      </c>
      <c r="AJ249" s="44">
        <v>5.8308200488295277E-3</v>
      </c>
      <c r="AK249" s="44">
        <v>3.1066440761308184E-4</v>
      </c>
      <c r="AL249" s="44">
        <v>1.3923673748182917E-3</v>
      </c>
    </row>
    <row r="250" spans="1:38">
      <c r="A250" s="1" t="s">
        <v>29</v>
      </c>
      <c r="B250" s="1" t="s">
        <v>87</v>
      </c>
      <c r="C250" s="3">
        <v>118142</v>
      </c>
      <c r="D250" s="3">
        <v>231663</v>
      </c>
      <c r="E250" s="3">
        <v>233436</v>
      </c>
      <c r="F250" s="3">
        <v>229307</v>
      </c>
      <c r="G250" s="3">
        <v>202514</v>
      </c>
      <c r="H250" s="3">
        <v>224925</v>
      </c>
      <c r="I250" s="3">
        <v>203255</v>
      </c>
      <c r="J250" s="3">
        <v>119115</v>
      </c>
      <c r="K250" s="3">
        <v>73820</v>
      </c>
      <c r="L250" s="3">
        <v>34245</v>
      </c>
      <c r="M250" s="3">
        <v>1443242</v>
      </c>
      <c r="N250" s="3">
        <v>227180</v>
      </c>
      <c r="O250" s="4">
        <v>109</v>
      </c>
      <c r="P250" s="4">
        <v>45</v>
      </c>
      <c r="Q250" s="4">
        <v>56</v>
      </c>
      <c r="R250" s="4">
        <v>61</v>
      </c>
      <c r="S250" s="4">
        <v>57</v>
      </c>
      <c r="T250" s="4">
        <v>57</v>
      </c>
      <c r="U250" s="4">
        <v>74</v>
      </c>
      <c r="V250" s="4">
        <v>59</v>
      </c>
      <c r="W250" s="4">
        <v>62</v>
      </c>
      <c r="X250" s="4">
        <v>169</v>
      </c>
      <c r="Y250" s="4">
        <v>459</v>
      </c>
      <c r="Z250" s="4">
        <v>290</v>
      </c>
      <c r="AA250" s="44">
        <v>9.2261854378629111E-4</v>
      </c>
      <c r="AB250" s="44">
        <v>1.9424767874023905E-4</v>
      </c>
      <c r="AC250" s="44">
        <v>2.3989444644356483E-4</v>
      </c>
      <c r="AD250" s="44">
        <v>2.6601891786992983E-4</v>
      </c>
      <c r="AE250" s="44">
        <v>2.8146202237869976E-4</v>
      </c>
      <c r="AF250" s="44">
        <v>2.5341780593531179E-4</v>
      </c>
      <c r="AG250" s="44">
        <v>3.6407468450960615E-4</v>
      </c>
      <c r="AH250" s="44">
        <v>4.953196490786215E-4</v>
      </c>
      <c r="AI250" s="44">
        <v>8.3988079111351941E-4</v>
      </c>
      <c r="AJ250" s="44">
        <v>4.9350270112425172E-3</v>
      </c>
      <c r="AK250" s="44">
        <v>3.1803398182702556E-4</v>
      </c>
      <c r="AL250" s="44">
        <v>1.2765208204947619E-3</v>
      </c>
    </row>
    <row r="251" spans="1:38">
      <c r="A251" s="1" t="s">
        <v>29</v>
      </c>
      <c r="B251" s="1" t="s">
        <v>88</v>
      </c>
      <c r="C251" s="3">
        <v>114444</v>
      </c>
      <c r="D251" s="3">
        <v>227553</v>
      </c>
      <c r="E251" s="3">
        <v>236178</v>
      </c>
      <c r="F251" s="3">
        <v>227383</v>
      </c>
      <c r="G251" s="3">
        <v>201716</v>
      </c>
      <c r="H251" s="3">
        <v>214986</v>
      </c>
      <c r="I251" s="3">
        <v>201679</v>
      </c>
      <c r="J251" s="3">
        <v>122433</v>
      </c>
      <c r="K251" s="3">
        <v>69796</v>
      </c>
      <c r="L251" s="3">
        <v>32728</v>
      </c>
      <c r="M251" s="3">
        <v>1423939</v>
      </c>
      <c r="N251" s="3">
        <v>224957</v>
      </c>
      <c r="O251" s="4">
        <v>134</v>
      </c>
      <c r="P251" s="4">
        <v>63</v>
      </c>
      <c r="Q251" s="4">
        <v>46</v>
      </c>
      <c r="R251" s="4">
        <v>58</v>
      </c>
      <c r="S251" s="4">
        <v>55</v>
      </c>
      <c r="T251" s="4">
        <v>53</v>
      </c>
      <c r="U251" s="4">
        <v>48</v>
      </c>
      <c r="V251" s="4">
        <v>69</v>
      </c>
      <c r="W251" s="4">
        <v>80</v>
      </c>
      <c r="X251" s="4">
        <v>190</v>
      </c>
      <c r="Y251" s="4">
        <v>457</v>
      </c>
      <c r="Z251" s="4">
        <v>339</v>
      </c>
      <c r="AA251" s="44">
        <v>1.1708783335080913E-3</v>
      </c>
      <c r="AB251" s="44">
        <v>2.7685857800160843E-4</v>
      </c>
      <c r="AC251" s="44">
        <v>1.9476835268314577E-4</v>
      </c>
      <c r="AD251" s="44">
        <v>2.5507623700980287E-4</v>
      </c>
      <c r="AE251" s="44">
        <v>2.7266057228975392E-4</v>
      </c>
      <c r="AF251" s="44">
        <v>2.4652768087224283E-4</v>
      </c>
      <c r="AG251" s="44">
        <v>2.3800197343302971E-4</v>
      </c>
      <c r="AH251" s="44">
        <v>5.6357354634779843E-4</v>
      </c>
      <c r="AI251" s="44">
        <v>1.1461974898274972E-3</v>
      </c>
      <c r="AJ251" s="44">
        <v>5.8054265460767539E-3</v>
      </c>
      <c r="AK251" s="44">
        <v>3.2094071445476247E-4</v>
      </c>
      <c r="AL251" s="44">
        <v>1.5069546624466008E-3</v>
      </c>
    </row>
    <row r="252" spans="1:38">
      <c r="A252" s="1" t="s">
        <v>29</v>
      </c>
      <c r="B252" s="1" t="s">
        <v>89</v>
      </c>
      <c r="C252" s="3">
        <v>125129</v>
      </c>
      <c r="D252" s="3">
        <v>250665</v>
      </c>
      <c r="E252" s="3">
        <v>252841</v>
      </c>
      <c r="F252" s="3">
        <v>244618</v>
      </c>
      <c r="G252" s="3">
        <v>218742</v>
      </c>
      <c r="H252" s="3">
        <v>227823</v>
      </c>
      <c r="I252" s="3">
        <v>221952</v>
      </c>
      <c r="J252" s="3">
        <v>138783</v>
      </c>
      <c r="K252" s="3">
        <v>77501</v>
      </c>
      <c r="L252" s="3">
        <v>37016</v>
      </c>
      <c r="M252" s="3">
        <v>1541770</v>
      </c>
      <c r="N252" s="3">
        <v>253300</v>
      </c>
      <c r="O252" s="4">
        <v>112</v>
      </c>
      <c r="P252" s="4">
        <v>68</v>
      </c>
      <c r="Q252" s="4">
        <v>64</v>
      </c>
      <c r="R252" s="4">
        <v>64</v>
      </c>
      <c r="S252" s="4">
        <v>47</v>
      </c>
      <c r="T252" s="4">
        <v>53</v>
      </c>
      <c r="U252" s="4">
        <v>43</v>
      </c>
      <c r="V252" s="4">
        <v>57</v>
      </c>
      <c r="W252" s="4">
        <v>76</v>
      </c>
      <c r="X252" s="4">
        <v>175</v>
      </c>
      <c r="Y252" s="4">
        <v>451</v>
      </c>
      <c r="Z252" s="4">
        <v>308</v>
      </c>
      <c r="AA252" s="44">
        <v>8.9507628127772135E-4</v>
      </c>
      <c r="AB252" s="44">
        <v>2.7127839945744321E-4</v>
      </c>
      <c r="AC252" s="44">
        <v>2.5312350449491975E-4</v>
      </c>
      <c r="AD252" s="44">
        <v>2.6163242279799527E-4</v>
      </c>
      <c r="AE252" s="44">
        <v>2.1486500077717128E-4</v>
      </c>
      <c r="AF252" s="44">
        <v>2.3263673992529287E-4</v>
      </c>
      <c r="AG252" s="44">
        <v>1.9373558246828143E-4</v>
      </c>
      <c r="AH252" s="44">
        <v>4.1071312768854973E-4</v>
      </c>
      <c r="AI252" s="44">
        <v>9.8063250796763903E-4</v>
      </c>
      <c r="AJ252" s="44">
        <v>4.7276853252647506E-3</v>
      </c>
      <c r="AK252" s="44">
        <v>2.925209337320093E-4</v>
      </c>
      <c r="AL252" s="44">
        <v>1.2159494670351363E-3</v>
      </c>
    </row>
    <row r="253" spans="1:38">
      <c r="A253" s="1" t="s">
        <v>29</v>
      </c>
      <c r="B253" s="1" t="s">
        <v>90</v>
      </c>
      <c r="C253" s="3">
        <v>119794</v>
      </c>
      <c r="D253" s="3">
        <v>239068</v>
      </c>
      <c r="E253" s="3">
        <v>241127</v>
      </c>
      <c r="F253" s="3">
        <v>235088</v>
      </c>
      <c r="G253" s="3">
        <v>209841</v>
      </c>
      <c r="H253" s="3">
        <v>210013</v>
      </c>
      <c r="I253" s="3">
        <v>209777</v>
      </c>
      <c r="J253" s="3">
        <v>134597</v>
      </c>
      <c r="K253" s="3">
        <v>72353</v>
      </c>
      <c r="L253" s="3">
        <v>33744</v>
      </c>
      <c r="M253" s="3">
        <v>1464708</v>
      </c>
      <c r="N253" s="3">
        <v>240694</v>
      </c>
      <c r="O253" s="4">
        <v>110</v>
      </c>
      <c r="P253" s="4">
        <v>55</v>
      </c>
      <c r="Q253" s="4">
        <v>74</v>
      </c>
      <c r="R253" s="4">
        <v>49</v>
      </c>
      <c r="S253" s="4">
        <v>71</v>
      </c>
      <c r="T253" s="4">
        <v>52</v>
      </c>
      <c r="U253" s="4">
        <v>61</v>
      </c>
      <c r="V253" s="4">
        <v>56</v>
      </c>
      <c r="W253" s="4">
        <v>78</v>
      </c>
      <c r="X253" s="4">
        <v>218</v>
      </c>
      <c r="Y253" s="4">
        <v>472</v>
      </c>
      <c r="Z253" s="4">
        <v>352</v>
      </c>
      <c r="AA253" s="44">
        <v>9.182429837888375E-4</v>
      </c>
      <c r="AB253" s="44">
        <v>2.30060066591932E-4</v>
      </c>
      <c r="AC253" s="44">
        <v>3.0689221862338102E-4</v>
      </c>
      <c r="AD253" s="44">
        <v>2.0843258694616483E-4</v>
      </c>
      <c r="AE253" s="44">
        <v>3.3835141845492541E-4</v>
      </c>
      <c r="AF253" s="44">
        <v>2.4760371976972857E-4</v>
      </c>
      <c r="AG253" s="44">
        <v>2.9078497642734906E-4</v>
      </c>
      <c r="AH253" s="44">
        <v>4.1605682147447567E-4</v>
      </c>
      <c r="AI253" s="44">
        <v>1.0780479040260944E-3</v>
      </c>
      <c r="AJ253" s="44">
        <v>6.4604077761972502E-3</v>
      </c>
      <c r="AK253" s="44">
        <v>3.2224853008244649E-4</v>
      </c>
      <c r="AL253" s="44">
        <v>1.4624377840743849E-3</v>
      </c>
    </row>
    <row r="254" spans="1:38">
      <c r="A254" s="1" t="s">
        <v>30</v>
      </c>
      <c r="B254" s="1" t="s">
        <v>82</v>
      </c>
      <c r="C254" s="3">
        <v>195159</v>
      </c>
      <c r="D254" s="3">
        <v>355677</v>
      </c>
      <c r="E254" s="3">
        <v>327974</v>
      </c>
      <c r="F254" s="3">
        <v>376724</v>
      </c>
      <c r="G254" s="3">
        <v>370813</v>
      </c>
      <c r="H254" s="3">
        <v>346272</v>
      </c>
      <c r="I254" s="3">
        <v>278049</v>
      </c>
      <c r="J254" s="3">
        <v>164274</v>
      </c>
      <c r="K254" s="3">
        <v>94968</v>
      </c>
      <c r="L254" s="3">
        <v>28294</v>
      </c>
      <c r="M254" s="3">
        <v>2250668</v>
      </c>
      <c r="N254" s="3">
        <v>287536</v>
      </c>
      <c r="O254" s="4">
        <v>132</v>
      </c>
      <c r="P254" s="4">
        <v>69</v>
      </c>
      <c r="Q254" s="4">
        <v>67</v>
      </c>
      <c r="R254" s="4">
        <v>67</v>
      </c>
      <c r="S254" s="4">
        <v>81</v>
      </c>
      <c r="T254" s="4">
        <v>57</v>
      </c>
      <c r="U254" s="4">
        <v>80</v>
      </c>
      <c r="V254" s="4">
        <v>74</v>
      </c>
      <c r="W254" s="4">
        <v>126</v>
      </c>
      <c r="X254" s="4">
        <v>155</v>
      </c>
      <c r="Y254" s="4">
        <v>553</v>
      </c>
      <c r="Z254" s="4">
        <v>355</v>
      </c>
      <c r="AA254" s="44">
        <v>6.7637157394739671E-4</v>
      </c>
      <c r="AB254" s="44">
        <v>1.9399623815990352E-4</v>
      </c>
      <c r="AC254" s="44">
        <v>2.0428448596535091E-4</v>
      </c>
      <c r="AD254" s="44">
        <v>1.7784903536806787E-4</v>
      </c>
      <c r="AE254" s="44">
        <v>2.1843894361848155E-4</v>
      </c>
      <c r="AF254" s="44">
        <v>1.6461047962295538E-4</v>
      </c>
      <c r="AG254" s="44">
        <v>2.8771907109897895E-4</v>
      </c>
      <c r="AH254" s="44">
        <v>4.5046690285742116E-4</v>
      </c>
      <c r="AI254" s="44">
        <v>1.3267626990144049E-3</v>
      </c>
      <c r="AJ254" s="44">
        <v>5.4781932565208169E-3</v>
      </c>
      <c r="AK254" s="44">
        <v>2.457048307435837E-4</v>
      </c>
      <c r="AL254" s="44">
        <v>1.2346280117967838E-3</v>
      </c>
    </row>
    <row r="255" spans="1:38">
      <c r="A255" s="1" t="s">
        <v>30</v>
      </c>
      <c r="B255" s="1" t="s">
        <v>83</v>
      </c>
      <c r="C255" s="3">
        <v>188939</v>
      </c>
      <c r="D255" s="3">
        <v>358346</v>
      </c>
      <c r="E255" s="3">
        <v>352834</v>
      </c>
      <c r="F255" s="3">
        <v>380830</v>
      </c>
      <c r="G255" s="3">
        <v>385295</v>
      </c>
      <c r="H255" s="3">
        <v>365176</v>
      </c>
      <c r="I255" s="3">
        <v>299854</v>
      </c>
      <c r="J255" s="3">
        <v>181077</v>
      </c>
      <c r="K255" s="3">
        <v>92022</v>
      </c>
      <c r="L255" s="3">
        <v>28665</v>
      </c>
      <c r="M255" s="3">
        <v>2331274</v>
      </c>
      <c r="N255" s="3">
        <v>301764</v>
      </c>
      <c r="O255" s="4">
        <v>93</v>
      </c>
      <c r="P255" s="4">
        <v>57</v>
      </c>
      <c r="Q255" s="4">
        <v>64</v>
      </c>
      <c r="R255" s="4">
        <v>55</v>
      </c>
      <c r="S255" s="4">
        <v>55</v>
      </c>
      <c r="T255" s="4">
        <v>55</v>
      </c>
      <c r="U255" s="4">
        <v>53</v>
      </c>
      <c r="V255" s="4">
        <v>63</v>
      </c>
      <c r="W255" s="4">
        <v>145</v>
      </c>
      <c r="X255" s="4">
        <v>126</v>
      </c>
      <c r="Y255" s="4">
        <v>432</v>
      </c>
      <c r="Z255" s="4">
        <v>334</v>
      </c>
      <c r="AA255" s="44">
        <v>4.9222235748045665E-4</v>
      </c>
      <c r="AB255" s="44">
        <v>1.5906414470930329E-4</v>
      </c>
      <c r="AC255" s="44">
        <v>1.8138841494867274E-4</v>
      </c>
      <c r="AD255" s="44">
        <v>1.4442139537326366E-4</v>
      </c>
      <c r="AE255" s="44">
        <v>1.4274776469977549E-4</v>
      </c>
      <c r="AF255" s="44">
        <v>1.5061230749008697E-4</v>
      </c>
      <c r="AG255" s="44">
        <v>1.7675268630733623E-4</v>
      </c>
      <c r="AH255" s="44">
        <v>3.4791828890472009E-4</v>
      </c>
      <c r="AI255" s="44">
        <v>1.5757101562669797E-3</v>
      </c>
      <c r="AJ255" s="44">
        <v>4.3956043956043956E-3</v>
      </c>
      <c r="AK255" s="44">
        <v>1.8530640327992334E-4</v>
      </c>
      <c r="AL255" s="44">
        <v>1.1068252011505681E-3</v>
      </c>
    </row>
    <row r="256" spans="1:38">
      <c r="A256" s="1" t="s">
        <v>30</v>
      </c>
      <c r="B256" s="1" t="s">
        <v>84</v>
      </c>
      <c r="C256" s="3">
        <v>189092</v>
      </c>
      <c r="D256" s="3">
        <v>362265</v>
      </c>
      <c r="E256" s="3">
        <v>357209</v>
      </c>
      <c r="F256" s="3">
        <v>385369</v>
      </c>
      <c r="G256" s="3">
        <v>385460</v>
      </c>
      <c r="H256" s="3">
        <v>368809</v>
      </c>
      <c r="I256" s="3">
        <v>306468</v>
      </c>
      <c r="J256" s="3">
        <v>190833</v>
      </c>
      <c r="K256" s="3">
        <v>93935</v>
      </c>
      <c r="L256" s="3">
        <v>29626</v>
      </c>
      <c r="M256" s="3">
        <v>2354672</v>
      </c>
      <c r="N256" s="3">
        <v>314394</v>
      </c>
      <c r="O256" s="4">
        <v>126</v>
      </c>
      <c r="P256" s="4">
        <v>64</v>
      </c>
      <c r="Q256" s="4">
        <v>71</v>
      </c>
      <c r="R256" s="4">
        <v>55</v>
      </c>
      <c r="S256" s="4">
        <v>65</v>
      </c>
      <c r="T256" s="4">
        <v>55</v>
      </c>
      <c r="U256" s="4">
        <v>62</v>
      </c>
      <c r="V256" s="4">
        <v>82</v>
      </c>
      <c r="W256" s="4">
        <v>137</v>
      </c>
      <c r="X256" s="4">
        <v>102</v>
      </c>
      <c r="Y256" s="4">
        <v>498</v>
      </c>
      <c r="Z256" s="4">
        <v>321</v>
      </c>
      <c r="AA256" s="44">
        <v>6.6634230956359871E-4</v>
      </c>
      <c r="AB256" s="44">
        <v>1.7666625260513713E-4</v>
      </c>
      <c r="AC256" s="44">
        <v>1.9876318905738657E-4</v>
      </c>
      <c r="AD256" s="44">
        <v>1.4272035373888404E-4</v>
      </c>
      <c r="AE256" s="44">
        <v>1.6862968920251128E-4</v>
      </c>
      <c r="AF256" s="44">
        <v>1.4912868178379595E-4</v>
      </c>
      <c r="AG256" s="44">
        <v>2.0230497148152499E-4</v>
      </c>
      <c r="AH256" s="44">
        <v>4.2969507370318549E-4</v>
      </c>
      <c r="AI256" s="44">
        <v>1.4584553148453718E-3</v>
      </c>
      <c r="AJ256" s="44">
        <v>3.4429217579153445E-3</v>
      </c>
      <c r="AK256" s="44">
        <v>2.114944247011898E-4</v>
      </c>
      <c r="AL256" s="44">
        <v>1.0210118513712095E-3</v>
      </c>
    </row>
    <row r="257" spans="1:38">
      <c r="A257" s="1" t="s">
        <v>30</v>
      </c>
      <c r="B257" s="1" t="s">
        <v>85</v>
      </c>
      <c r="C257" s="3">
        <v>184330</v>
      </c>
      <c r="D257" s="3">
        <v>360229</v>
      </c>
      <c r="E257" s="3">
        <v>355631</v>
      </c>
      <c r="F257" s="3">
        <v>382859</v>
      </c>
      <c r="G257" s="3">
        <v>379861</v>
      </c>
      <c r="H257" s="3">
        <v>369204</v>
      </c>
      <c r="I257" s="3">
        <v>312947</v>
      </c>
      <c r="J257" s="3">
        <v>198102</v>
      </c>
      <c r="K257" s="3">
        <v>96028</v>
      </c>
      <c r="L257" s="3">
        <v>32285</v>
      </c>
      <c r="M257" s="3">
        <v>2345061</v>
      </c>
      <c r="N257" s="3">
        <v>326415</v>
      </c>
      <c r="O257" s="4">
        <v>112</v>
      </c>
      <c r="P257" s="4">
        <v>64</v>
      </c>
      <c r="Q257" s="4">
        <v>50</v>
      </c>
      <c r="R257" s="4">
        <v>62</v>
      </c>
      <c r="S257" s="4">
        <v>56</v>
      </c>
      <c r="T257" s="4">
        <v>55</v>
      </c>
      <c r="U257" s="4">
        <v>64</v>
      </c>
      <c r="V257" s="4">
        <v>83</v>
      </c>
      <c r="W257" s="4">
        <v>154</v>
      </c>
      <c r="X257" s="4">
        <v>140</v>
      </c>
      <c r="Y257" s="4">
        <v>463</v>
      </c>
      <c r="Z257" s="4">
        <v>377</v>
      </c>
      <c r="AA257" s="44">
        <v>6.0760592415776051E-4</v>
      </c>
      <c r="AB257" s="44">
        <v>1.7766476324782292E-4</v>
      </c>
      <c r="AC257" s="44">
        <v>1.4059516746290395E-4</v>
      </c>
      <c r="AD257" s="44">
        <v>1.6193951297997436E-4</v>
      </c>
      <c r="AE257" s="44">
        <v>1.4742234659520192E-4</v>
      </c>
      <c r="AF257" s="44">
        <v>1.48969133595519E-4</v>
      </c>
      <c r="AG257" s="44">
        <v>2.045074725113198E-4</v>
      </c>
      <c r="AH257" s="44">
        <v>4.1897608302793511E-4</v>
      </c>
      <c r="AI257" s="44">
        <v>1.6036989211479986E-3</v>
      </c>
      <c r="AJ257" s="44">
        <v>4.3363791234319344E-3</v>
      </c>
      <c r="AK257" s="44">
        <v>1.9743622873775991E-4</v>
      </c>
      <c r="AL257" s="44">
        <v>1.1549714320726683E-3</v>
      </c>
    </row>
    <row r="258" spans="1:38">
      <c r="A258" s="1" t="s">
        <v>30</v>
      </c>
      <c r="B258" s="1" t="s">
        <v>86</v>
      </c>
      <c r="C258" s="3">
        <v>182416</v>
      </c>
      <c r="D258" s="3">
        <v>366504</v>
      </c>
      <c r="E258" s="3">
        <v>360459</v>
      </c>
      <c r="F258" s="3">
        <v>390177</v>
      </c>
      <c r="G258" s="3">
        <v>381405</v>
      </c>
      <c r="H258" s="3">
        <v>375248</v>
      </c>
      <c r="I258" s="3">
        <v>322183</v>
      </c>
      <c r="J258" s="3">
        <v>211326</v>
      </c>
      <c r="K258" s="3">
        <v>99142</v>
      </c>
      <c r="L258" s="3">
        <v>33444</v>
      </c>
      <c r="M258" s="3">
        <v>2378392</v>
      </c>
      <c r="N258" s="3">
        <v>343912</v>
      </c>
      <c r="O258" s="4">
        <v>125</v>
      </c>
      <c r="P258" s="4">
        <v>67</v>
      </c>
      <c r="Q258" s="4">
        <v>52</v>
      </c>
      <c r="R258" s="4">
        <v>41</v>
      </c>
      <c r="S258" s="4">
        <v>42</v>
      </c>
      <c r="T258" s="4">
        <v>72</v>
      </c>
      <c r="U258" s="4">
        <v>52</v>
      </c>
      <c r="V258" s="4">
        <v>99</v>
      </c>
      <c r="W258" s="4">
        <v>118</v>
      </c>
      <c r="X258" s="4">
        <v>121</v>
      </c>
      <c r="Y258" s="4">
        <v>451</v>
      </c>
      <c r="Z258" s="4">
        <v>338</v>
      </c>
      <c r="AA258" s="44">
        <v>6.8524690816595035E-4</v>
      </c>
      <c r="AB258" s="44">
        <v>1.8280837316918779E-4</v>
      </c>
      <c r="AC258" s="44">
        <v>1.4426051229127307E-4</v>
      </c>
      <c r="AD258" s="44">
        <v>1.0508051474074587E-4</v>
      </c>
      <c r="AE258" s="44">
        <v>1.1011916466747945E-4</v>
      </c>
      <c r="AF258" s="44">
        <v>1.9187310791796358E-4</v>
      </c>
      <c r="AG258" s="44">
        <v>1.6139895649366974E-4</v>
      </c>
      <c r="AH258" s="44">
        <v>4.6847051474972317E-4</v>
      </c>
      <c r="AI258" s="44">
        <v>1.1902120191240846E-3</v>
      </c>
      <c r="AJ258" s="44">
        <v>3.6179882789140055E-3</v>
      </c>
      <c r="AK258" s="44">
        <v>1.8962391397212906E-4</v>
      </c>
      <c r="AL258" s="44">
        <v>9.8280955593291306E-4</v>
      </c>
    </row>
    <row r="259" spans="1:38">
      <c r="A259" s="1" t="s">
        <v>30</v>
      </c>
      <c r="B259" s="1" t="s">
        <v>87</v>
      </c>
      <c r="C259" s="3">
        <v>177718</v>
      </c>
      <c r="D259" s="3">
        <v>364009</v>
      </c>
      <c r="E259" s="3">
        <v>357630</v>
      </c>
      <c r="F259" s="3">
        <v>389602</v>
      </c>
      <c r="G259" s="3">
        <v>375264</v>
      </c>
      <c r="H259" s="3">
        <v>370550</v>
      </c>
      <c r="I259" s="3">
        <v>322748</v>
      </c>
      <c r="J259" s="3">
        <v>217577</v>
      </c>
      <c r="K259" s="3">
        <v>99079</v>
      </c>
      <c r="L259" s="3">
        <v>35484</v>
      </c>
      <c r="M259" s="3">
        <v>2357521</v>
      </c>
      <c r="N259" s="3">
        <v>352140</v>
      </c>
      <c r="O259" s="4">
        <v>132</v>
      </c>
      <c r="P259" s="4">
        <v>59</v>
      </c>
      <c r="Q259" s="4">
        <v>58</v>
      </c>
      <c r="R259" s="4">
        <v>36</v>
      </c>
      <c r="S259" s="4">
        <v>64</v>
      </c>
      <c r="T259" s="4">
        <v>60</v>
      </c>
      <c r="U259" s="4">
        <v>79</v>
      </c>
      <c r="V259" s="4">
        <v>158</v>
      </c>
      <c r="W259" s="4">
        <v>176</v>
      </c>
      <c r="X259" s="4">
        <v>171</v>
      </c>
      <c r="Y259" s="4">
        <v>488</v>
      </c>
      <c r="Z259" s="4">
        <v>505</v>
      </c>
      <c r="AA259" s="44">
        <v>7.4274974960330414E-4</v>
      </c>
      <c r="AB259" s="44">
        <v>1.6208390451884431E-4</v>
      </c>
      <c r="AC259" s="44">
        <v>1.621787881329866E-4</v>
      </c>
      <c r="AD259" s="44">
        <v>9.2401989722845371E-5</v>
      </c>
      <c r="AE259" s="44">
        <v>1.7054660185895795E-4</v>
      </c>
      <c r="AF259" s="44">
        <v>1.6192146808797732E-4</v>
      </c>
      <c r="AG259" s="44">
        <v>2.4477301176149813E-4</v>
      </c>
      <c r="AH259" s="44">
        <v>7.2617969730256419E-4</v>
      </c>
      <c r="AI259" s="44">
        <v>1.7763602781618708E-3</v>
      </c>
      <c r="AJ259" s="44">
        <v>4.81907338518769E-3</v>
      </c>
      <c r="AK259" s="44">
        <v>2.0699709567804486E-4</v>
      </c>
      <c r="AL259" s="44">
        <v>1.434088714715738E-3</v>
      </c>
    </row>
    <row r="260" spans="1:38">
      <c r="A260" s="1" t="s">
        <v>30</v>
      </c>
      <c r="B260" s="1" t="s">
        <v>88</v>
      </c>
      <c r="C260" s="3">
        <v>178955</v>
      </c>
      <c r="D260" s="3">
        <v>369587</v>
      </c>
      <c r="E260" s="3">
        <v>361491</v>
      </c>
      <c r="F260" s="3">
        <v>398562</v>
      </c>
      <c r="G260" s="3">
        <v>381135</v>
      </c>
      <c r="H260" s="3">
        <v>379621</v>
      </c>
      <c r="I260" s="3">
        <v>336346</v>
      </c>
      <c r="J260" s="3">
        <v>233708</v>
      </c>
      <c r="K260" s="3">
        <v>106894</v>
      </c>
      <c r="L260" s="3">
        <v>36376</v>
      </c>
      <c r="M260" s="3">
        <v>2405697</v>
      </c>
      <c r="N260" s="3">
        <v>376978</v>
      </c>
      <c r="O260" s="4">
        <v>121</v>
      </c>
      <c r="P260" s="4">
        <v>63</v>
      </c>
      <c r="Q260" s="4">
        <v>58</v>
      </c>
      <c r="R260" s="4">
        <v>66</v>
      </c>
      <c r="S260" s="4">
        <v>63</v>
      </c>
      <c r="T260" s="4">
        <v>58</v>
      </c>
      <c r="U260" s="4">
        <v>71</v>
      </c>
      <c r="V260" s="4">
        <v>125</v>
      </c>
      <c r="W260" s="4">
        <v>166</v>
      </c>
      <c r="X260" s="4">
        <v>182</v>
      </c>
      <c r="Y260" s="4">
        <v>500</v>
      </c>
      <c r="Z260" s="4">
        <v>473</v>
      </c>
      <c r="AA260" s="44">
        <v>6.7614763488027714E-4</v>
      </c>
      <c r="AB260" s="44">
        <v>1.7046054109046043E-4</v>
      </c>
      <c r="AC260" s="44">
        <v>1.6044659479765749E-4</v>
      </c>
      <c r="AD260" s="44">
        <v>1.6559531515799298E-4</v>
      </c>
      <c r="AE260" s="44">
        <v>1.6529576134440552E-4</v>
      </c>
      <c r="AF260" s="44">
        <v>1.5278396084515873E-4</v>
      </c>
      <c r="AG260" s="44">
        <v>2.1109214915592873E-4</v>
      </c>
      <c r="AH260" s="44">
        <v>5.3485546066031121E-4</v>
      </c>
      <c r="AI260" s="44">
        <v>1.5529402959941624E-3</v>
      </c>
      <c r="AJ260" s="44">
        <v>5.0032988783813501E-3</v>
      </c>
      <c r="AK260" s="44">
        <v>2.0783997319695705E-4</v>
      </c>
      <c r="AL260" s="44">
        <v>1.2547151292648378E-3</v>
      </c>
    </row>
    <row r="261" spans="1:38">
      <c r="A261" s="1" t="s">
        <v>30</v>
      </c>
      <c r="B261" s="1" t="s">
        <v>89</v>
      </c>
      <c r="C261" s="3">
        <v>178088</v>
      </c>
      <c r="D261" s="3">
        <v>369658</v>
      </c>
      <c r="E261" s="3">
        <v>359585</v>
      </c>
      <c r="F261" s="3">
        <v>404298</v>
      </c>
      <c r="G261" s="3">
        <v>381002</v>
      </c>
      <c r="H261" s="3">
        <v>381828</v>
      </c>
      <c r="I261" s="3">
        <v>342588</v>
      </c>
      <c r="J261" s="3">
        <v>250033</v>
      </c>
      <c r="K261" s="3">
        <v>114463</v>
      </c>
      <c r="L261" s="3">
        <v>37417</v>
      </c>
      <c r="M261" s="3">
        <v>2417047</v>
      </c>
      <c r="N261" s="3">
        <v>401913</v>
      </c>
      <c r="O261" s="4">
        <v>89</v>
      </c>
      <c r="P261" s="4">
        <v>57</v>
      </c>
      <c r="Q261" s="4">
        <v>64</v>
      </c>
      <c r="R261" s="4">
        <v>71</v>
      </c>
      <c r="S261" s="4">
        <v>61</v>
      </c>
      <c r="T261" s="4">
        <v>67</v>
      </c>
      <c r="U261" s="4">
        <v>70</v>
      </c>
      <c r="V261" s="4">
        <v>105</v>
      </c>
      <c r="W261" s="4">
        <v>151</v>
      </c>
      <c r="X261" s="4">
        <v>125</v>
      </c>
      <c r="Y261" s="4">
        <v>479</v>
      </c>
      <c r="Z261" s="4">
        <v>381</v>
      </c>
      <c r="AA261" s="44">
        <v>4.9975293113516909E-4</v>
      </c>
      <c r="AB261" s="44">
        <v>1.5419658170525189E-4</v>
      </c>
      <c r="AC261" s="44">
        <v>1.7798295257032411E-4</v>
      </c>
      <c r="AD261" s="44">
        <v>1.7561303790768196E-4</v>
      </c>
      <c r="AE261" s="44">
        <v>1.6010414643492684E-4</v>
      </c>
      <c r="AF261" s="44">
        <v>1.7547167834731868E-4</v>
      </c>
      <c r="AG261" s="44">
        <v>2.0432706341144466E-4</v>
      </c>
      <c r="AH261" s="44">
        <v>4.1994456731711413E-4</v>
      </c>
      <c r="AI261" s="44">
        <v>1.3192035854380892E-3</v>
      </c>
      <c r="AJ261" s="44">
        <v>3.3407274768153515E-3</v>
      </c>
      <c r="AK261" s="44">
        <v>1.9817570779550418E-4</v>
      </c>
      <c r="AL261" s="44">
        <v>9.4796635092669304E-4</v>
      </c>
    </row>
    <row r="262" spans="1:38">
      <c r="A262" s="1" t="s">
        <v>30</v>
      </c>
      <c r="B262" s="1" t="s">
        <v>90</v>
      </c>
      <c r="C262" s="3">
        <v>177619</v>
      </c>
      <c r="D262" s="3">
        <v>369015</v>
      </c>
      <c r="E262" s="3">
        <v>354604</v>
      </c>
      <c r="F262" s="3">
        <v>409754</v>
      </c>
      <c r="G262" s="3">
        <v>380064</v>
      </c>
      <c r="H262" s="3">
        <v>378316</v>
      </c>
      <c r="I262" s="3">
        <v>342327</v>
      </c>
      <c r="J262" s="3">
        <v>254183</v>
      </c>
      <c r="K262" s="3">
        <v>114725</v>
      </c>
      <c r="L262" s="3">
        <v>38154</v>
      </c>
      <c r="M262" s="3">
        <v>2411699</v>
      </c>
      <c r="N262" s="3">
        <v>407062</v>
      </c>
      <c r="O262" s="4">
        <v>112</v>
      </c>
      <c r="P262" s="4">
        <v>60</v>
      </c>
      <c r="Q262" s="4">
        <v>61</v>
      </c>
      <c r="R262" s="4">
        <v>69</v>
      </c>
      <c r="S262" s="4">
        <v>68</v>
      </c>
      <c r="T262" s="4">
        <v>44</v>
      </c>
      <c r="U262" s="4">
        <v>106</v>
      </c>
      <c r="V262" s="4">
        <v>159</v>
      </c>
      <c r="W262" s="4">
        <v>133</v>
      </c>
      <c r="X262" s="4">
        <v>152</v>
      </c>
      <c r="Y262" s="4">
        <v>520</v>
      </c>
      <c r="Z262" s="4">
        <v>444</v>
      </c>
      <c r="AA262" s="44">
        <v>6.3056317173275378E-4</v>
      </c>
      <c r="AB262" s="44">
        <v>1.6259501646274542E-4</v>
      </c>
      <c r="AC262" s="44">
        <v>1.7202287622249045E-4</v>
      </c>
      <c r="AD262" s="44">
        <v>1.6839371915832425E-4</v>
      </c>
      <c r="AE262" s="44">
        <v>1.7891723499200134E-4</v>
      </c>
      <c r="AF262" s="44">
        <v>1.1630488797724653E-4</v>
      </c>
      <c r="AG262" s="44">
        <v>3.0964545595293388E-4</v>
      </c>
      <c r="AH262" s="44">
        <v>6.2553357226879849E-4</v>
      </c>
      <c r="AI262" s="44">
        <v>1.1592939638265416E-3</v>
      </c>
      <c r="AJ262" s="44">
        <v>3.9838549038108718E-3</v>
      </c>
      <c r="AK262" s="44">
        <v>2.1561563030875745E-4</v>
      </c>
      <c r="AL262" s="44">
        <v>1.0907429335089004E-3</v>
      </c>
    </row>
    <row r="263" spans="1:38">
      <c r="A263" s="1" t="s">
        <v>31</v>
      </c>
      <c r="B263" s="1" t="s">
        <v>82</v>
      </c>
      <c r="C263" s="3">
        <v>75863</v>
      </c>
      <c r="D263" s="3">
        <v>165636</v>
      </c>
      <c r="E263" s="3">
        <v>184753</v>
      </c>
      <c r="F263" s="3">
        <v>148507</v>
      </c>
      <c r="G263" s="3">
        <v>197502</v>
      </c>
      <c r="H263" s="3">
        <v>217264</v>
      </c>
      <c r="I263" s="3">
        <v>157432</v>
      </c>
      <c r="J263" s="3">
        <v>87887</v>
      </c>
      <c r="K263" s="3">
        <v>57528</v>
      </c>
      <c r="L263" s="3">
        <v>23766</v>
      </c>
      <c r="M263" s="3">
        <v>1146957</v>
      </c>
      <c r="N263" s="3">
        <v>169181</v>
      </c>
      <c r="O263" s="4">
        <v>140</v>
      </c>
      <c r="P263" s="4">
        <v>43</v>
      </c>
      <c r="Q263" s="4">
        <v>58</v>
      </c>
      <c r="R263" s="4">
        <v>66</v>
      </c>
      <c r="S263" s="4">
        <v>40</v>
      </c>
      <c r="T263" s="4">
        <v>72</v>
      </c>
      <c r="U263" s="4">
        <v>42</v>
      </c>
      <c r="V263" s="4">
        <v>52</v>
      </c>
      <c r="W263" s="4">
        <v>50</v>
      </c>
      <c r="X263" s="4">
        <v>76</v>
      </c>
      <c r="Y263" s="4">
        <v>461</v>
      </c>
      <c r="Z263" s="4">
        <v>178</v>
      </c>
      <c r="AA263" s="44">
        <v>1.8454318969721734E-3</v>
      </c>
      <c r="AB263" s="44">
        <v>2.5960539979231567E-4</v>
      </c>
      <c r="AC263" s="44">
        <v>3.13932656032649E-4</v>
      </c>
      <c r="AD263" s="44">
        <v>4.4442349518877898E-4</v>
      </c>
      <c r="AE263" s="44">
        <v>2.0252959463701634E-4</v>
      </c>
      <c r="AF263" s="44">
        <v>3.3139406436409163E-4</v>
      </c>
      <c r="AG263" s="44">
        <v>2.667818486711723E-4</v>
      </c>
      <c r="AH263" s="44">
        <v>5.9166884749735458E-4</v>
      </c>
      <c r="AI263" s="44">
        <v>8.6914198303434851E-4</v>
      </c>
      <c r="AJ263" s="44">
        <v>3.1978456618698982E-3</v>
      </c>
      <c r="AK263" s="44">
        <v>4.0193311519089208E-4</v>
      </c>
      <c r="AL263" s="44">
        <v>1.0521276029814223E-3</v>
      </c>
    </row>
    <row r="264" spans="1:38">
      <c r="A264" s="1" t="s">
        <v>31</v>
      </c>
      <c r="B264" s="1" t="s">
        <v>83</v>
      </c>
      <c r="C264" s="3">
        <v>72299</v>
      </c>
      <c r="D264" s="3">
        <v>166229</v>
      </c>
      <c r="E264" s="3">
        <v>179680</v>
      </c>
      <c r="F264" s="3">
        <v>144227</v>
      </c>
      <c r="G264" s="3">
        <v>192147</v>
      </c>
      <c r="H264" s="3">
        <v>221676</v>
      </c>
      <c r="I264" s="3">
        <v>166818</v>
      </c>
      <c r="J264" s="3">
        <v>90485</v>
      </c>
      <c r="K264" s="3">
        <v>56784</v>
      </c>
      <c r="L264" s="3">
        <v>23052</v>
      </c>
      <c r="M264" s="3">
        <v>1143076</v>
      </c>
      <c r="N264" s="3">
        <v>170321</v>
      </c>
      <c r="O264" s="4">
        <v>125</v>
      </c>
      <c r="P264" s="4">
        <v>73</v>
      </c>
      <c r="Q264" s="4">
        <v>56</v>
      </c>
      <c r="R264" s="4">
        <v>42</v>
      </c>
      <c r="S264" s="4">
        <v>49</v>
      </c>
      <c r="T264" s="4">
        <v>53</v>
      </c>
      <c r="U264" s="4">
        <v>65</v>
      </c>
      <c r="V264" s="4">
        <v>69</v>
      </c>
      <c r="W264" s="4">
        <v>58</v>
      </c>
      <c r="X264" s="4">
        <v>107</v>
      </c>
      <c r="Y264" s="4">
        <v>463</v>
      </c>
      <c r="Z264" s="4">
        <v>234</v>
      </c>
      <c r="AA264" s="44">
        <v>1.728931243862294E-3</v>
      </c>
      <c r="AB264" s="44">
        <v>4.3915321634612495E-4</v>
      </c>
      <c r="AC264" s="44">
        <v>3.1166518254674978E-4</v>
      </c>
      <c r="AD264" s="44">
        <v>2.9120761022554721E-4</v>
      </c>
      <c r="AE264" s="44">
        <v>2.5501308893711587E-4</v>
      </c>
      <c r="AF264" s="44">
        <v>2.3908767751132284E-4</v>
      </c>
      <c r="AG264" s="44">
        <v>3.8964620124926568E-4</v>
      </c>
      <c r="AH264" s="44">
        <v>7.6255732994418967E-4</v>
      </c>
      <c r="AI264" s="44">
        <v>1.0214144829529446E-3</v>
      </c>
      <c r="AJ264" s="44">
        <v>4.6416796807218462E-3</v>
      </c>
      <c r="AK264" s="44">
        <v>4.0504743341650073E-4</v>
      </c>
      <c r="AL264" s="44">
        <v>1.373876386352828E-3</v>
      </c>
    </row>
    <row r="265" spans="1:38">
      <c r="A265" s="1" t="s">
        <v>31</v>
      </c>
      <c r="B265" s="1" t="s">
        <v>84</v>
      </c>
      <c r="C265" s="3">
        <v>69429</v>
      </c>
      <c r="D265" s="3">
        <v>159134</v>
      </c>
      <c r="E265" s="3">
        <v>169481</v>
      </c>
      <c r="F265" s="3">
        <v>139287</v>
      </c>
      <c r="G265" s="3">
        <v>178597</v>
      </c>
      <c r="H265" s="3">
        <v>212655</v>
      </c>
      <c r="I265" s="3">
        <v>162788</v>
      </c>
      <c r="J265" s="3">
        <v>88911</v>
      </c>
      <c r="K265" s="3">
        <v>53997</v>
      </c>
      <c r="L265" s="3">
        <v>21839</v>
      </c>
      <c r="M265" s="3">
        <v>1091371</v>
      </c>
      <c r="N265" s="3">
        <v>164747</v>
      </c>
      <c r="O265" s="4">
        <v>139</v>
      </c>
      <c r="P265" s="4">
        <v>70</v>
      </c>
      <c r="Q265" s="4">
        <v>63</v>
      </c>
      <c r="R265" s="4">
        <v>66</v>
      </c>
      <c r="S265" s="4">
        <v>66</v>
      </c>
      <c r="T265" s="4">
        <v>72</v>
      </c>
      <c r="U265" s="4">
        <v>77</v>
      </c>
      <c r="V265" s="4">
        <v>55</v>
      </c>
      <c r="W265" s="4">
        <v>80</v>
      </c>
      <c r="X265" s="4">
        <v>116</v>
      </c>
      <c r="Y265" s="4">
        <v>553</v>
      </c>
      <c r="Z265" s="4">
        <v>251</v>
      </c>
      <c r="AA265" s="44">
        <v>2.0020452548646819E-3</v>
      </c>
      <c r="AB265" s="44">
        <v>4.3988085512838235E-4</v>
      </c>
      <c r="AC265" s="44">
        <v>3.7172308400351662E-4</v>
      </c>
      <c r="AD265" s="44">
        <v>4.7384177992203149E-4</v>
      </c>
      <c r="AE265" s="44">
        <v>3.6954708085802114E-4</v>
      </c>
      <c r="AF265" s="44">
        <v>3.3857656768004516E-4</v>
      </c>
      <c r="AG265" s="44">
        <v>4.7300783841560805E-4</v>
      </c>
      <c r="AH265" s="44">
        <v>6.1859612421410169E-4</v>
      </c>
      <c r="AI265" s="44">
        <v>1.4815637905809581E-3</v>
      </c>
      <c r="AJ265" s="44">
        <v>5.3115985164155872E-3</v>
      </c>
      <c r="AK265" s="44">
        <v>5.0670212054379309E-4</v>
      </c>
      <c r="AL265" s="44">
        <v>1.5235482284958147E-3</v>
      </c>
    </row>
    <row r="266" spans="1:38">
      <c r="A266" s="1" t="s">
        <v>31</v>
      </c>
      <c r="B266" s="1" t="s">
        <v>85</v>
      </c>
      <c r="C266" s="3">
        <v>69384</v>
      </c>
      <c r="D266" s="3">
        <v>161671</v>
      </c>
      <c r="E266" s="3">
        <v>178786</v>
      </c>
      <c r="F266" s="3">
        <v>145687</v>
      </c>
      <c r="G266" s="3">
        <v>179322</v>
      </c>
      <c r="H266" s="3">
        <v>223223</v>
      </c>
      <c r="I266" s="3">
        <v>179231</v>
      </c>
      <c r="J266" s="3">
        <v>99044</v>
      </c>
      <c r="K266" s="3">
        <v>57767</v>
      </c>
      <c r="L266" s="3">
        <v>24347</v>
      </c>
      <c r="M266" s="3">
        <v>1137304</v>
      </c>
      <c r="N266" s="3">
        <v>181158</v>
      </c>
      <c r="O266" s="4">
        <v>127</v>
      </c>
      <c r="P266" s="4">
        <v>70</v>
      </c>
      <c r="Q266" s="4">
        <v>55</v>
      </c>
      <c r="R266" s="4">
        <v>52</v>
      </c>
      <c r="S266" s="4">
        <v>57</v>
      </c>
      <c r="T266" s="4">
        <v>63</v>
      </c>
      <c r="U266" s="4">
        <v>61</v>
      </c>
      <c r="V266" s="4">
        <v>52</v>
      </c>
      <c r="W266" s="4">
        <v>76</v>
      </c>
      <c r="X266" s="4">
        <v>130</v>
      </c>
      <c r="Y266" s="4">
        <v>485</v>
      </c>
      <c r="Z266" s="4">
        <v>258</v>
      </c>
      <c r="AA266" s="44">
        <v>1.8303931742188401E-3</v>
      </c>
      <c r="AB266" s="44">
        <v>4.3297808512349152E-4</v>
      </c>
      <c r="AC266" s="44">
        <v>3.0763035136979408E-4</v>
      </c>
      <c r="AD266" s="44">
        <v>3.5692958191190703E-4</v>
      </c>
      <c r="AE266" s="44">
        <v>3.178639542275906E-4</v>
      </c>
      <c r="AF266" s="44">
        <v>2.8222898178055126E-4</v>
      </c>
      <c r="AG266" s="44">
        <v>3.4034290942973035E-4</v>
      </c>
      <c r="AH266" s="44">
        <v>5.2501918339323934E-4</v>
      </c>
      <c r="AI266" s="44">
        <v>1.3156300309865494E-3</v>
      </c>
      <c r="AJ266" s="44">
        <v>5.3394668747689658E-3</v>
      </c>
      <c r="AK266" s="44">
        <v>4.2644710649043701E-4</v>
      </c>
      <c r="AL266" s="44">
        <v>1.4241711655019376E-3</v>
      </c>
    </row>
    <row r="267" spans="1:38">
      <c r="A267" s="1" t="s">
        <v>31</v>
      </c>
      <c r="B267" s="1" t="s">
        <v>86</v>
      </c>
      <c r="C267" s="3">
        <v>68047</v>
      </c>
      <c r="D267" s="3">
        <v>159089</v>
      </c>
      <c r="E267" s="3">
        <v>178922</v>
      </c>
      <c r="F267" s="3">
        <v>147078</v>
      </c>
      <c r="G267" s="3">
        <v>172301</v>
      </c>
      <c r="H267" s="3">
        <v>221963</v>
      </c>
      <c r="I267" s="3">
        <v>184647</v>
      </c>
      <c r="J267" s="3">
        <v>104005</v>
      </c>
      <c r="K267" s="3">
        <v>57908</v>
      </c>
      <c r="L267" s="3">
        <v>24943</v>
      </c>
      <c r="M267" s="3">
        <v>1132047</v>
      </c>
      <c r="N267" s="3">
        <v>186856</v>
      </c>
      <c r="O267" s="4">
        <v>123</v>
      </c>
      <c r="P267" s="4">
        <v>48</v>
      </c>
      <c r="Q267" s="4">
        <v>68</v>
      </c>
      <c r="R267" s="4">
        <v>73</v>
      </c>
      <c r="S267" s="4">
        <v>62</v>
      </c>
      <c r="T267" s="4">
        <v>66</v>
      </c>
      <c r="U267" s="4">
        <v>60</v>
      </c>
      <c r="V267" s="4">
        <v>43</v>
      </c>
      <c r="W267" s="4">
        <v>75</v>
      </c>
      <c r="X267" s="4">
        <v>125</v>
      </c>
      <c r="Y267" s="4">
        <v>500</v>
      </c>
      <c r="Z267" s="4">
        <v>243</v>
      </c>
      <c r="AA267" s="44">
        <v>1.8075741766720062E-3</v>
      </c>
      <c r="AB267" s="44">
        <v>3.0171790632916169E-4</v>
      </c>
      <c r="AC267" s="44">
        <v>3.8005387822626622E-4</v>
      </c>
      <c r="AD267" s="44">
        <v>4.9633527787976443E-4</v>
      </c>
      <c r="AE267" s="44">
        <v>3.5983540432150713E-4</v>
      </c>
      <c r="AF267" s="44">
        <v>2.973468551064817E-4</v>
      </c>
      <c r="AG267" s="44">
        <v>3.2494435327950089E-4</v>
      </c>
      <c r="AH267" s="44">
        <v>4.1344166145858372E-4</v>
      </c>
      <c r="AI267" s="44">
        <v>1.2951578365683499E-3</v>
      </c>
      <c r="AJ267" s="44">
        <v>5.0114260513971854E-3</v>
      </c>
      <c r="AK267" s="44">
        <v>4.4167777486270446E-4</v>
      </c>
      <c r="AL267" s="44">
        <v>1.3004666695209145E-3</v>
      </c>
    </row>
    <row r="268" spans="1:38">
      <c r="A268" s="1" t="s">
        <v>31</v>
      </c>
      <c r="B268" s="1" t="s">
        <v>87</v>
      </c>
      <c r="C268" s="3">
        <v>64620</v>
      </c>
      <c r="D268" s="3">
        <v>151332</v>
      </c>
      <c r="E268" s="3">
        <v>174619</v>
      </c>
      <c r="F268" s="3">
        <v>144658</v>
      </c>
      <c r="G268" s="3">
        <v>162287</v>
      </c>
      <c r="H268" s="3">
        <v>211506</v>
      </c>
      <c r="I268" s="3">
        <v>182791</v>
      </c>
      <c r="J268" s="3">
        <v>105524</v>
      </c>
      <c r="K268" s="3">
        <v>56336</v>
      </c>
      <c r="L268" s="3">
        <v>24366</v>
      </c>
      <c r="M268" s="3">
        <v>1091813</v>
      </c>
      <c r="N268" s="3">
        <v>186226</v>
      </c>
      <c r="O268" s="4">
        <v>108</v>
      </c>
      <c r="P268" s="4">
        <v>45</v>
      </c>
      <c r="Q268" s="4">
        <v>71</v>
      </c>
      <c r="R268" s="4">
        <v>53</v>
      </c>
      <c r="S268" s="4">
        <v>54</v>
      </c>
      <c r="T268" s="4">
        <v>59</v>
      </c>
      <c r="U268" s="4">
        <v>54</v>
      </c>
      <c r="V268" s="4">
        <v>68</v>
      </c>
      <c r="W268" s="4">
        <v>68</v>
      </c>
      <c r="X268" s="4">
        <v>97</v>
      </c>
      <c r="Y268" s="4">
        <v>444</v>
      </c>
      <c r="Z268" s="4">
        <v>233</v>
      </c>
      <c r="AA268" s="44">
        <v>1.6713091922005571E-3</v>
      </c>
      <c r="AB268" s="44">
        <v>2.9735944810086433E-4</v>
      </c>
      <c r="AC268" s="44">
        <v>4.0659951093523612E-4</v>
      </c>
      <c r="AD268" s="44">
        <v>3.6638139612050493E-4</v>
      </c>
      <c r="AE268" s="44">
        <v>3.327438426984293E-4</v>
      </c>
      <c r="AF268" s="44">
        <v>2.7895189734570175E-4</v>
      </c>
      <c r="AG268" s="44">
        <v>2.9541935872116242E-4</v>
      </c>
      <c r="AH268" s="44">
        <v>6.4440316894734851E-4</v>
      </c>
      <c r="AI268" s="44">
        <v>1.2070434535643283E-3</v>
      </c>
      <c r="AJ268" s="44">
        <v>3.9809570713289005E-3</v>
      </c>
      <c r="AK268" s="44">
        <v>4.0666304577798576E-4</v>
      </c>
      <c r="AL268" s="44">
        <v>1.2511679357340006E-3</v>
      </c>
    </row>
    <row r="269" spans="1:38">
      <c r="A269" s="1" t="s">
        <v>31</v>
      </c>
      <c r="B269" s="1" t="s">
        <v>88</v>
      </c>
      <c r="C269" s="3">
        <v>62585</v>
      </c>
      <c r="D269" s="3">
        <v>146656</v>
      </c>
      <c r="E269" s="3">
        <v>171238</v>
      </c>
      <c r="F269" s="3">
        <v>144131</v>
      </c>
      <c r="G269" s="3">
        <v>154145</v>
      </c>
      <c r="H269" s="3">
        <v>201831</v>
      </c>
      <c r="I269" s="3">
        <v>180084</v>
      </c>
      <c r="J269" s="3">
        <v>105754</v>
      </c>
      <c r="K269" s="3">
        <v>54451</v>
      </c>
      <c r="L269" s="3">
        <v>23990</v>
      </c>
      <c r="M269" s="3">
        <v>1060670</v>
      </c>
      <c r="N269" s="3">
        <v>184195</v>
      </c>
      <c r="O269" s="4">
        <v>139</v>
      </c>
      <c r="P269" s="4">
        <v>60</v>
      </c>
      <c r="Q269" s="4">
        <v>50</v>
      </c>
      <c r="R269" s="4">
        <v>70</v>
      </c>
      <c r="S269" s="4">
        <v>51</v>
      </c>
      <c r="T269" s="4">
        <v>54</v>
      </c>
      <c r="U269" s="4">
        <v>51</v>
      </c>
      <c r="V269" s="4">
        <v>60</v>
      </c>
      <c r="W269" s="4">
        <v>45</v>
      </c>
      <c r="X269" s="4">
        <v>152</v>
      </c>
      <c r="Y269" s="4">
        <v>475</v>
      </c>
      <c r="Z269" s="4">
        <v>257</v>
      </c>
      <c r="AA269" s="44">
        <v>2.220979467923624E-3</v>
      </c>
      <c r="AB269" s="44">
        <v>4.091206633209688E-4</v>
      </c>
      <c r="AC269" s="44">
        <v>2.9199126362139247E-4</v>
      </c>
      <c r="AD269" s="44">
        <v>4.8566928696810541E-4</v>
      </c>
      <c r="AE269" s="44">
        <v>3.3085730967595447E-4</v>
      </c>
      <c r="AF269" s="44">
        <v>2.675505744905391E-4</v>
      </c>
      <c r="AG269" s="44">
        <v>2.8320117278603316E-4</v>
      </c>
      <c r="AH269" s="44">
        <v>5.6735442631011595E-4</v>
      </c>
      <c r="AI269" s="44">
        <v>8.2643110319369705E-4</v>
      </c>
      <c r="AJ269" s="44">
        <v>6.3359733222175902E-3</v>
      </c>
      <c r="AK269" s="44">
        <v>4.4783014509696702E-4</v>
      </c>
      <c r="AL269" s="44">
        <v>1.3952604576671463E-3</v>
      </c>
    </row>
    <row r="270" spans="1:38">
      <c r="A270" s="1" t="s">
        <v>31</v>
      </c>
      <c r="B270" s="1" t="s">
        <v>89</v>
      </c>
      <c r="C270" s="3">
        <v>64869</v>
      </c>
      <c r="D270" s="3">
        <v>151533</v>
      </c>
      <c r="E270" s="3">
        <v>178852</v>
      </c>
      <c r="F270" s="3">
        <v>154724</v>
      </c>
      <c r="G270" s="3">
        <v>158884</v>
      </c>
      <c r="H270" s="3">
        <v>209898</v>
      </c>
      <c r="I270" s="3">
        <v>197882</v>
      </c>
      <c r="J270" s="3">
        <v>123488</v>
      </c>
      <c r="K270" s="3">
        <v>59863</v>
      </c>
      <c r="L270" s="3">
        <v>27162</v>
      </c>
      <c r="M270" s="3">
        <v>1116642</v>
      </c>
      <c r="N270" s="3">
        <v>210513</v>
      </c>
      <c r="O270" s="4">
        <v>123</v>
      </c>
      <c r="P270" s="4">
        <v>56</v>
      </c>
      <c r="Q270" s="4">
        <v>60</v>
      </c>
      <c r="R270" s="4">
        <v>68</v>
      </c>
      <c r="S270" s="4">
        <v>42</v>
      </c>
      <c r="T270" s="4">
        <v>73</v>
      </c>
      <c r="U270" s="4">
        <v>71</v>
      </c>
      <c r="V270" s="4">
        <v>61</v>
      </c>
      <c r="W270" s="4">
        <v>52</v>
      </c>
      <c r="X270" s="4">
        <v>81</v>
      </c>
      <c r="Y270" s="4">
        <v>493</v>
      </c>
      <c r="Z270" s="4">
        <v>194</v>
      </c>
      <c r="AA270" s="44">
        <v>1.8961291217684873E-3</v>
      </c>
      <c r="AB270" s="44">
        <v>3.6955646624827593E-4</v>
      </c>
      <c r="AC270" s="44">
        <v>3.3547290497170843E-4</v>
      </c>
      <c r="AD270" s="44">
        <v>4.3949225718052789E-4</v>
      </c>
      <c r="AE270" s="44">
        <v>2.6434379799098715E-4</v>
      </c>
      <c r="AF270" s="44">
        <v>3.477879732060334E-4</v>
      </c>
      <c r="AG270" s="44">
        <v>3.5879968870336867E-4</v>
      </c>
      <c r="AH270" s="44">
        <v>4.9397512308888317E-4</v>
      </c>
      <c r="AI270" s="44">
        <v>8.6865008435928702E-4</v>
      </c>
      <c r="AJ270" s="44">
        <v>2.982107355864811E-3</v>
      </c>
      <c r="AK270" s="44">
        <v>4.4150228990132915E-4</v>
      </c>
      <c r="AL270" s="44">
        <v>9.2155828856175148E-4</v>
      </c>
    </row>
    <row r="271" spans="1:38">
      <c r="A271" s="1" t="s">
        <v>31</v>
      </c>
      <c r="B271" s="1" t="s">
        <v>90</v>
      </c>
      <c r="C271" s="3">
        <v>65300</v>
      </c>
      <c r="D271" s="3">
        <v>151190</v>
      </c>
      <c r="E271" s="3">
        <v>179985</v>
      </c>
      <c r="F271" s="3">
        <v>157503</v>
      </c>
      <c r="G271" s="3">
        <v>156749</v>
      </c>
      <c r="H271" s="3">
        <v>204485</v>
      </c>
      <c r="I271" s="3">
        <v>200207</v>
      </c>
      <c r="J271" s="3">
        <v>128218</v>
      </c>
      <c r="K271" s="3">
        <v>60549</v>
      </c>
      <c r="L271" s="3">
        <v>28123</v>
      </c>
      <c r="M271" s="3">
        <v>1115419</v>
      </c>
      <c r="N271" s="3">
        <v>216890</v>
      </c>
      <c r="O271" s="4">
        <v>112</v>
      </c>
      <c r="P271" s="4">
        <v>54</v>
      </c>
      <c r="Q271" s="4">
        <v>56</v>
      </c>
      <c r="R271" s="4">
        <v>70</v>
      </c>
      <c r="S271" s="4">
        <v>41</v>
      </c>
      <c r="T271" s="4">
        <v>57</v>
      </c>
      <c r="U271" s="4">
        <v>73</v>
      </c>
      <c r="V271" s="4">
        <v>68</v>
      </c>
      <c r="W271" s="4">
        <v>60</v>
      </c>
      <c r="X271" s="4">
        <v>107</v>
      </c>
      <c r="Y271" s="4">
        <v>463</v>
      </c>
      <c r="Z271" s="4">
        <v>235</v>
      </c>
      <c r="AA271" s="44">
        <v>1.7151607963246554E-3</v>
      </c>
      <c r="AB271" s="44">
        <v>3.5716647926450164E-4</v>
      </c>
      <c r="AC271" s="44">
        <v>3.111370391977109E-4</v>
      </c>
      <c r="AD271" s="44">
        <v>4.4443597899722543E-4</v>
      </c>
      <c r="AE271" s="44">
        <v>2.615646670792158E-4</v>
      </c>
      <c r="AF271" s="44">
        <v>2.7874905249773821E-4</v>
      </c>
      <c r="AG271" s="44">
        <v>3.646226155928614E-4</v>
      </c>
      <c r="AH271" s="44">
        <v>5.3034675318598017E-4</v>
      </c>
      <c r="AI271" s="44">
        <v>9.9093296338502706E-4</v>
      </c>
      <c r="AJ271" s="44">
        <v>3.8047150019556945E-3</v>
      </c>
      <c r="AK271" s="44">
        <v>4.1509065203300285E-4</v>
      </c>
      <c r="AL271" s="44">
        <v>1.083498547650883E-3</v>
      </c>
    </row>
    <row r="272" spans="1:38">
      <c r="A272" s="1" t="s">
        <v>32</v>
      </c>
      <c r="B272" s="1" t="s">
        <v>82</v>
      </c>
      <c r="C272" s="3">
        <v>561480</v>
      </c>
      <c r="D272" s="3">
        <v>1146088</v>
      </c>
      <c r="E272" s="3">
        <v>1100045</v>
      </c>
      <c r="F272" s="3">
        <v>1103868</v>
      </c>
      <c r="G272" s="3">
        <v>1315712</v>
      </c>
      <c r="H272" s="3">
        <v>1329101</v>
      </c>
      <c r="I272" s="3">
        <v>953247</v>
      </c>
      <c r="J272" s="3">
        <v>577339</v>
      </c>
      <c r="K272" s="3">
        <v>402432</v>
      </c>
      <c r="L272" s="3">
        <v>161653</v>
      </c>
      <c r="M272" s="3">
        <v>7509541</v>
      </c>
      <c r="N272" s="3">
        <v>1141424</v>
      </c>
      <c r="O272" s="4">
        <v>111</v>
      </c>
      <c r="P272" s="4">
        <v>52</v>
      </c>
      <c r="Q272" s="4">
        <v>54</v>
      </c>
      <c r="R272" s="4">
        <v>64</v>
      </c>
      <c r="S272" s="4">
        <v>50</v>
      </c>
      <c r="T272" s="4">
        <v>78</v>
      </c>
      <c r="U272" s="4">
        <v>93</v>
      </c>
      <c r="V272" s="4">
        <v>127</v>
      </c>
      <c r="W272" s="4">
        <v>363</v>
      </c>
      <c r="X272" s="4">
        <v>605</v>
      </c>
      <c r="Y272" s="4">
        <v>502</v>
      </c>
      <c r="Z272" s="4">
        <v>1095</v>
      </c>
      <c r="AA272" s="44">
        <v>1.9769181449027571E-4</v>
      </c>
      <c r="AB272" s="44">
        <v>4.5371734107677597E-5</v>
      </c>
      <c r="AC272" s="44">
        <v>4.9088900908599195E-5</v>
      </c>
      <c r="AD272" s="44">
        <v>5.797794663854736E-5</v>
      </c>
      <c r="AE272" s="44">
        <v>3.8002237571748223E-5</v>
      </c>
      <c r="AF272" s="44">
        <v>5.86862849399707E-5</v>
      </c>
      <c r="AG272" s="44">
        <v>9.7561282647624378E-5</v>
      </c>
      <c r="AH272" s="44">
        <v>2.1997474620630167E-4</v>
      </c>
      <c r="AI272" s="44">
        <v>9.0201574427480914E-4</v>
      </c>
      <c r="AJ272" s="44">
        <v>3.7425844246627036E-3</v>
      </c>
      <c r="AK272" s="44">
        <v>6.6848293391034159E-5</v>
      </c>
      <c r="AL272" s="44">
        <v>9.5932799730862506E-4</v>
      </c>
    </row>
    <row r="273" spans="1:38">
      <c r="A273" s="1" t="s">
        <v>32</v>
      </c>
      <c r="B273" s="1" t="s">
        <v>83</v>
      </c>
      <c r="C273" s="3">
        <v>547056</v>
      </c>
      <c r="D273" s="3">
        <v>1156225</v>
      </c>
      <c r="E273" s="3">
        <v>1127538</v>
      </c>
      <c r="F273" s="3">
        <v>1096904</v>
      </c>
      <c r="G273" s="3">
        <v>1294288</v>
      </c>
      <c r="H273" s="3">
        <v>1350560</v>
      </c>
      <c r="I273" s="3">
        <v>993149</v>
      </c>
      <c r="J273" s="3">
        <v>586232</v>
      </c>
      <c r="K273" s="3">
        <v>402941</v>
      </c>
      <c r="L273" s="3">
        <v>166414</v>
      </c>
      <c r="M273" s="3">
        <v>7565720</v>
      </c>
      <c r="N273" s="3">
        <v>1155587</v>
      </c>
      <c r="O273" s="4">
        <v>100</v>
      </c>
      <c r="P273" s="4">
        <v>55</v>
      </c>
      <c r="Q273" s="4">
        <v>61</v>
      </c>
      <c r="R273" s="4">
        <v>72</v>
      </c>
      <c r="S273" s="4">
        <v>68</v>
      </c>
      <c r="T273" s="4">
        <v>62</v>
      </c>
      <c r="U273" s="4">
        <v>68</v>
      </c>
      <c r="V273" s="4">
        <v>118</v>
      </c>
      <c r="W273" s="4">
        <v>286</v>
      </c>
      <c r="X273" s="4">
        <v>546</v>
      </c>
      <c r="Y273" s="4">
        <v>486</v>
      </c>
      <c r="Z273" s="4">
        <v>950</v>
      </c>
      <c r="AA273" s="44">
        <v>1.8279664239127254E-4</v>
      </c>
      <c r="AB273" s="44">
        <v>4.756859607775303E-5</v>
      </c>
      <c r="AC273" s="44">
        <v>5.4100172233663076E-5</v>
      </c>
      <c r="AD273" s="44">
        <v>6.5639290220475079E-5</v>
      </c>
      <c r="AE273" s="44">
        <v>5.2538538563287307E-5</v>
      </c>
      <c r="AF273" s="44">
        <v>4.590688307072622E-5</v>
      </c>
      <c r="AG273" s="44">
        <v>6.8469081678579954E-5</v>
      </c>
      <c r="AH273" s="44">
        <v>2.0128549789161969E-4</v>
      </c>
      <c r="AI273" s="44">
        <v>7.0978133275094869E-4</v>
      </c>
      <c r="AJ273" s="44">
        <v>3.2809739565180813E-3</v>
      </c>
      <c r="AK273" s="44">
        <v>6.4237111603390024E-5</v>
      </c>
      <c r="AL273" s="44">
        <v>8.2209301419970974E-4</v>
      </c>
    </row>
    <row r="274" spans="1:38">
      <c r="A274" s="1" t="s">
        <v>32</v>
      </c>
      <c r="B274" s="1" t="s">
        <v>84</v>
      </c>
      <c r="C274" s="3">
        <v>543388</v>
      </c>
      <c r="D274" s="3">
        <v>1150383</v>
      </c>
      <c r="E274" s="3">
        <v>1131402</v>
      </c>
      <c r="F274" s="3">
        <v>1103401</v>
      </c>
      <c r="G274" s="3">
        <v>1265708</v>
      </c>
      <c r="H274" s="3">
        <v>1361410</v>
      </c>
      <c r="I274" s="3">
        <v>1021102</v>
      </c>
      <c r="J274" s="3">
        <v>600154</v>
      </c>
      <c r="K274" s="3">
        <v>400734</v>
      </c>
      <c r="L274" s="3">
        <v>172154</v>
      </c>
      <c r="M274" s="3">
        <v>7576794</v>
      </c>
      <c r="N274" s="3">
        <v>1173042</v>
      </c>
      <c r="O274" s="4">
        <v>126</v>
      </c>
      <c r="P274" s="4">
        <v>52</v>
      </c>
      <c r="Q274" s="4">
        <v>64</v>
      </c>
      <c r="R274" s="4">
        <v>62</v>
      </c>
      <c r="S274" s="4">
        <v>57</v>
      </c>
      <c r="T274" s="4">
        <v>61</v>
      </c>
      <c r="U274" s="4">
        <v>70</v>
      </c>
      <c r="V274" s="4">
        <v>130</v>
      </c>
      <c r="W274" s="4">
        <v>292</v>
      </c>
      <c r="X274" s="4">
        <v>603</v>
      </c>
      <c r="Y274" s="4">
        <v>492</v>
      </c>
      <c r="Z274" s="4">
        <v>1025</v>
      </c>
      <c r="AA274" s="44">
        <v>2.3187851038300442E-4</v>
      </c>
      <c r="AB274" s="44">
        <v>4.5202336960820878E-5</v>
      </c>
      <c r="AC274" s="44">
        <v>5.6566985032729307E-5</v>
      </c>
      <c r="AD274" s="44">
        <v>5.6189907386344583E-5</v>
      </c>
      <c r="AE274" s="44">
        <v>4.5034083690709076E-5</v>
      </c>
      <c r="AF274" s="44">
        <v>4.4806487391748262E-5</v>
      </c>
      <c r="AG274" s="44">
        <v>6.8553386439356689E-5</v>
      </c>
      <c r="AH274" s="44">
        <v>2.1661106982541147E-4</v>
      </c>
      <c r="AI274" s="44">
        <v>7.2866290357194549E-4</v>
      </c>
      <c r="AJ274" s="44">
        <v>3.5026778349617205E-3</v>
      </c>
      <c r="AK274" s="44">
        <v>6.4935116356601492E-5</v>
      </c>
      <c r="AL274" s="44">
        <v>8.7379650515497312E-4</v>
      </c>
    </row>
    <row r="275" spans="1:38">
      <c r="A275" s="1" t="s">
        <v>32</v>
      </c>
      <c r="B275" s="1" t="s">
        <v>85</v>
      </c>
      <c r="C275" s="3">
        <v>538328</v>
      </c>
      <c r="D275" s="3">
        <v>1149041</v>
      </c>
      <c r="E275" s="3">
        <v>1137600</v>
      </c>
      <c r="F275" s="3">
        <v>1113213</v>
      </c>
      <c r="G275" s="3">
        <v>1242361</v>
      </c>
      <c r="H275" s="3">
        <v>1366570</v>
      </c>
      <c r="I275" s="3">
        <v>1050465</v>
      </c>
      <c r="J275" s="3">
        <v>622644</v>
      </c>
      <c r="K275" s="3">
        <v>397867</v>
      </c>
      <c r="L275" s="3">
        <v>177894</v>
      </c>
      <c r="M275" s="3">
        <v>7597578</v>
      </c>
      <c r="N275" s="3">
        <v>1198405</v>
      </c>
      <c r="O275" s="4">
        <v>112</v>
      </c>
      <c r="P275" s="4">
        <v>54</v>
      </c>
      <c r="Q275" s="4">
        <v>55</v>
      </c>
      <c r="R275" s="4">
        <v>54</v>
      </c>
      <c r="S275" s="4">
        <v>61</v>
      </c>
      <c r="T275" s="4">
        <v>64</v>
      </c>
      <c r="U275" s="4">
        <v>73</v>
      </c>
      <c r="V275" s="4">
        <v>121</v>
      </c>
      <c r="W275" s="4">
        <v>283</v>
      </c>
      <c r="X275" s="4">
        <v>571</v>
      </c>
      <c r="Y275" s="4">
        <v>473</v>
      </c>
      <c r="Z275" s="4">
        <v>975</v>
      </c>
      <c r="AA275" s="44">
        <v>2.0805159679600541E-4</v>
      </c>
      <c r="AB275" s="44">
        <v>4.6995712076418507E-5</v>
      </c>
      <c r="AC275" s="44">
        <v>4.8347398030942336E-5</v>
      </c>
      <c r="AD275" s="44">
        <v>4.8508236968127396E-5</v>
      </c>
      <c r="AE275" s="44">
        <v>4.910006028843468E-5</v>
      </c>
      <c r="AF275" s="44">
        <v>4.6832580841083884E-5</v>
      </c>
      <c r="AG275" s="44">
        <v>6.9493034037307281E-5</v>
      </c>
      <c r="AH275" s="44">
        <v>1.9433255600310933E-4</v>
      </c>
      <c r="AI275" s="44">
        <v>7.1129296976125186E-4</v>
      </c>
      <c r="AJ275" s="44">
        <v>3.2097766085421656E-3</v>
      </c>
      <c r="AK275" s="44">
        <v>6.2256682326920505E-5</v>
      </c>
      <c r="AL275" s="44">
        <v>8.1358138525790529E-4</v>
      </c>
    </row>
    <row r="276" spans="1:38">
      <c r="A276" s="1" t="s">
        <v>32</v>
      </c>
      <c r="B276" s="1" t="s">
        <v>86</v>
      </c>
      <c r="C276" s="3">
        <v>538320</v>
      </c>
      <c r="D276" s="3">
        <v>1142391</v>
      </c>
      <c r="E276" s="3">
        <v>1143322</v>
      </c>
      <c r="F276" s="3">
        <v>1122072</v>
      </c>
      <c r="G276" s="3">
        <v>1216613</v>
      </c>
      <c r="H276" s="3">
        <v>1369036</v>
      </c>
      <c r="I276" s="3">
        <v>1078717</v>
      </c>
      <c r="J276" s="3">
        <v>643652</v>
      </c>
      <c r="K276" s="3">
        <v>393736</v>
      </c>
      <c r="L276" s="3">
        <v>184430</v>
      </c>
      <c r="M276" s="3">
        <v>7610471</v>
      </c>
      <c r="N276" s="3">
        <v>1221818</v>
      </c>
      <c r="O276" s="4">
        <v>89</v>
      </c>
      <c r="P276" s="4">
        <v>64</v>
      </c>
      <c r="Q276" s="4">
        <v>59</v>
      </c>
      <c r="R276" s="4">
        <v>55</v>
      </c>
      <c r="S276" s="4">
        <v>59</v>
      </c>
      <c r="T276" s="4">
        <v>49</v>
      </c>
      <c r="U276" s="4">
        <v>99</v>
      </c>
      <c r="V276" s="4">
        <v>149</v>
      </c>
      <c r="W276" s="4">
        <v>334</v>
      </c>
      <c r="X276" s="4">
        <v>690</v>
      </c>
      <c r="Y276" s="4">
        <v>474</v>
      </c>
      <c r="Z276" s="4">
        <v>1173</v>
      </c>
      <c r="AA276" s="44">
        <v>1.653291722395601E-4</v>
      </c>
      <c r="AB276" s="44">
        <v>5.6022850320074301E-5</v>
      </c>
      <c r="AC276" s="44">
        <v>5.1604010068904473E-5</v>
      </c>
      <c r="AD276" s="44">
        <v>4.9016462401699714E-5</v>
      </c>
      <c r="AE276" s="44">
        <v>4.8495289792234672E-5</v>
      </c>
      <c r="AF276" s="44">
        <v>3.5791608109647954E-5</v>
      </c>
      <c r="AG276" s="44">
        <v>9.177569279060217E-5</v>
      </c>
      <c r="AH276" s="44">
        <v>2.3149155133519355E-4</v>
      </c>
      <c r="AI276" s="44">
        <v>8.4828412946746045E-4</v>
      </c>
      <c r="AJ276" s="44">
        <v>3.7412568454156048E-3</v>
      </c>
      <c r="AK276" s="44">
        <v>6.2282610366690835E-5</v>
      </c>
      <c r="AL276" s="44">
        <v>9.6004478572095028E-4</v>
      </c>
    </row>
    <row r="277" spans="1:38">
      <c r="A277" s="1" t="s">
        <v>32</v>
      </c>
      <c r="B277" s="1" t="s">
        <v>87</v>
      </c>
      <c r="C277" s="3">
        <v>536679</v>
      </c>
      <c r="D277" s="3">
        <v>1139360</v>
      </c>
      <c r="E277" s="3">
        <v>1148662</v>
      </c>
      <c r="F277" s="3">
        <v>1132705</v>
      </c>
      <c r="G277" s="3">
        <v>1201296</v>
      </c>
      <c r="H277" s="3">
        <v>1364408</v>
      </c>
      <c r="I277" s="3">
        <v>1107083</v>
      </c>
      <c r="J277" s="3">
        <v>669593</v>
      </c>
      <c r="K277" s="3">
        <v>389663</v>
      </c>
      <c r="L277" s="3">
        <v>188697</v>
      </c>
      <c r="M277" s="3">
        <v>7630193</v>
      </c>
      <c r="N277" s="3">
        <v>1247953</v>
      </c>
      <c r="O277" s="4">
        <v>116</v>
      </c>
      <c r="P277" s="4">
        <v>68</v>
      </c>
      <c r="Q277" s="4">
        <v>44</v>
      </c>
      <c r="R277" s="4">
        <v>50</v>
      </c>
      <c r="S277" s="4">
        <v>59</v>
      </c>
      <c r="T277" s="4">
        <v>68</v>
      </c>
      <c r="U277" s="4">
        <v>90</v>
      </c>
      <c r="V277" s="4">
        <v>134</v>
      </c>
      <c r="W277" s="4">
        <v>274</v>
      </c>
      <c r="X277" s="4">
        <v>633</v>
      </c>
      <c r="Y277" s="4">
        <v>495</v>
      </c>
      <c r="Z277" s="4">
        <v>1041</v>
      </c>
      <c r="AA277" s="44">
        <v>2.1614410103618737E-4</v>
      </c>
      <c r="AB277" s="44">
        <v>5.9682628844263448E-5</v>
      </c>
      <c r="AC277" s="44">
        <v>3.8305437108566316E-5</v>
      </c>
      <c r="AD277" s="44">
        <v>4.4142119969453654E-5</v>
      </c>
      <c r="AE277" s="44">
        <v>4.9113623952797648E-5</v>
      </c>
      <c r="AF277" s="44">
        <v>4.9838464740752032E-5</v>
      </c>
      <c r="AG277" s="44">
        <v>8.129471774022363E-5</v>
      </c>
      <c r="AH277" s="44">
        <v>2.0012156638435588E-4</v>
      </c>
      <c r="AI277" s="44">
        <v>7.0317171504607828E-4</v>
      </c>
      <c r="AJ277" s="44">
        <v>3.3545843336142069E-3</v>
      </c>
      <c r="AK277" s="44">
        <v>6.487385050417467E-5</v>
      </c>
      <c r="AL277" s="44">
        <v>8.3416603029120488E-4</v>
      </c>
    </row>
    <row r="278" spans="1:38">
      <c r="A278" s="1" t="s">
        <v>32</v>
      </c>
      <c r="B278" s="1" t="s">
        <v>88</v>
      </c>
      <c r="C278" s="3">
        <v>532954</v>
      </c>
      <c r="D278" s="3">
        <v>1130431</v>
      </c>
      <c r="E278" s="3">
        <v>1147500</v>
      </c>
      <c r="F278" s="3">
        <v>1140742</v>
      </c>
      <c r="G278" s="3">
        <v>1188729</v>
      </c>
      <c r="H278" s="3">
        <v>1352773</v>
      </c>
      <c r="I278" s="3">
        <v>1131039</v>
      </c>
      <c r="J278" s="3">
        <v>699333</v>
      </c>
      <c r="K278" s="3">
        <v>388818</v>
      </c>
      <c r="L278" s="3">
        <v>191619</v>
      </c>
      <c r="M278" s="3">
        <v>7624168</v>
      </c>
      <c r="N278" s="3">
        <v>1279770</v>
      </c>
      <c r="O278" s="4">
        <v>140</v>
      </c>
      <c r="P278" s="4">
        <v>68</v>
      </c>
      <c r="Q278" s="4">
        <v>50</v>
      </c>
      <c r="R278" s="4">
        <v>67</v>
      </c>
      <c r="S278" s="4">
        <v>53</v>
      </c>
      <c r="T278" s="4">
        <v>73</v>
      </c>
      <c r="U278" s="4">
        <v>87</v>
      </c>
      <c r="V278" s="4">
        <v>144</v>
      </c>
      <c r="W278" s="4">
        <v>331</v>
      </c>
      <c r="X278" s="4">
        <v>754</v>
      </c>
      <c r="Y278" s="4">
        <v>538</v>
      </c>
      <c r="Z278" s="4">
        <v>1229</v>
      </c>
      <c r="AA278" s="44">
        <v>2.6268683601211363E-4</v>
      </c>
      <c r="AB278" s="44">
        <v>6.0154047438543355E-5</v>
      </c>
      <c r="AC278" s="44">
        <v>4.3572984749455335E-5</v>
      </c>
      <c r="AD278" s="44">
        <v>5.8733701397862095E-5</v>
      </c>
      <c r="AE278" s="44">
        <v>4.4585435368364028E-5</v>
      </c>
      <c r="AF278" s="44">
        <v>5.3963229603192848E-5</v>
      </c>
      <c r="AG278" s="44">
        <v>7.6920424494646074E-5</v>
      </c>
      <c r="AH278" s="44">
        <v>2.0591048899451335E-4</v>
      </c>
      <c r="AI278" s="44">
        <v>8.5129803661353122E-4</v>
      </c>
      <c r="AJ278" s="44">
        <v>3.9348916339193921E-3</v>
      </c>
      <c r="AK278" s="44">
        <v>7.0565076740176767E-5</v>
      </c>
      <c r="AL278" s="44">
        <v>9.6032880908288206E-4</v>
      </c>
    </row>
    <row r="279" spans="1:38">
      <c r="A279" s="1" t="s">
        <v>32</v>
      </c>
      <c r="B279" s="1" t="s">
        <v>89</v>
      </c>
      <c r="C279" s="3">
        <v>524747</v>
      </c>
      <c r="D279" s="3">
        <v>1116586</v>
      </c>
      <c r="E279" s="3">
        <v>1142048</v>
      </c>
      <c r="F279" s="3">
        <v>1140935</v>
      </c>
      <c r="G279" s="3">
        <v>1161363</v>
      </c>
      <c r="H279" s="3">
        <v>1322252</v>
      </c>
      <c r="I279" s="3">
        <v>1142374</v>
      </c>
      <c r="J279" s="3">
        <v>720345</v>
      </c>
      <c r="K279" s="3">
        <v>387962</v>
      </c>
      <c r="L279" s="3">
        <v>193387</v>
      </c>
      <c r="M279" s="3">
        <v>7550305</v>
      </c>
      <c r="N279" s="3">
        <v>1301694</v>
      </c>
      <c r="O279" s="4">
        <v>102</v>
      </c>
      <c r="P279" s="4">
        <v>55</v>
      </c>
      <c r="Q279" s="4">
        <v>46</v>
      </c>
      <c r="R279" s="4">
        <v>51</v>
      </c>
      <c r="S279" s="4">
        <v>54</v>
      </c>
      <c r="T279" s="4">
        <v>54</v>
      </c>
      <c r="U279" s="4">
        <v>100</v>
      </c>
      <c r="V279" s="4">
        <v>161</v>
      </c>
      <c r="W279" s="4">
        <v>281</v>
      </c>
      <c r="X279" s="4">
        <v>581</v>
      </c>
      <c r="Y279" s="4">
        <v>462</v>
      </c>
      <c r="Z279" s="4">
        <v>1023</v>
      </c>
      <c r="AA279" s="44">
        <v>1.9437938663775114E-4</v>
      </c>
      <c r="AB279" s="44">
        <v>4.9257289631071858E-5</v>
      </c>
      <c r="AC279" s="44">
        <v>4.0278517190170644E-5</v>
      </c>
      <c r="AD279" s="44">
        <v>4.4700180115431639E-5</v>
      </c>
      <c r="AE279" s="44">
        <v>4.6497090057113926E-5</v>
      </c>
      <c r="AF279" s="44">
        <v>4.0839416389614079E-5</v>
      </c>
      <c r="AG279" s="44">
        <v>8.7537006269400389E-5</v>
      </c>
      <c r="AH279" s="44">
        <v>2.2350401543704752E-4</v>
      </c>
      <c r="AI279" s="44">
        <v>7.2429774050035824E-4</v>
      </c>
      <c r="AJ279" s="44">
        <v>3.0043384508782905E-3</v>
      </c>
      <c r="AK279" s="44">
        <v>6.1189581083148301E-5</v>
      </c>
      <c r="AL279" s="44">
        <v>7.8589899008522739E-4</v>
      </c>
    </row>
    <row r="280" spans="1:38">
      <c r="A280" s="1" t="s">
        <v>32</v>
      </c>
      <c r="B280" s="1" t="s">
        <v>90</v>
      </c>
      <c r="C280" s="3">
        <v>526716</v>
      </c>
      <c r="D280" s="3">
        <v>1119030</v>
      </c>
      <c r="E280" s="3">
        <v>1150716</v>
      </c>
      <c r="F280" s="3">
        <v>1151431</v>
      </c>
      <c r="G280" s="3">
        <v>1165156</v>
      </c>
      <c r="H280" s="3">
        <v>1317652</v>
      </c>
      <c r="I280" s="3">
        <v>1175461</v>
      </c>
      <c r="J280" s="3">
        <v>755476</v>
      </c>
      <c r="K280" s="3">
        <v>399788</v>
      </c>
      <c r="L280" s="3">
        <v>198735</v>
      </c>
      <c r="M280" s="3">
        <v>7606162</v>
      </c>
      <c r="N280" s="3">
        <v>1353999</v>
      </c>
      <c r="O280" s="4">
        <v>118</v>
      </c>
      <c r="P280" s="4">
        <v>59</v>
      </c>
      <c r="Q280" s="4">
        <v>64</v>
      </c>
      <c r="R280" s="4">
        <v>56</v>
      </c>
      <c r="S280" s="4">
        <v>67</v>
      </c>
      <c r="T280" s="4">
        <v>68</v>
      </c>
      <c r="U280" s="4">
        <v>94</v>
      </c>
      <c r="V280" s="4">
        <v>148</v>
      </c>
      <c r="W280" s="4">
        <v>343</v>
      </c>
      <c r="X280" s="4">
        <v>650</v>
      </c>
      <c r="Y280" s="4">
        <v>526</v>
      </c>
      <c r="Z280" s="4">
        <v>1141</v>
      </c>
      <c r="AA280" s="44">
        <v>2.2402964785577046E-4</v>
      </c>
      <c r="AB280" s="44">
        <v>5.2724234381562605E-5</v>
      </c>
      <c r="AC280" s="44">
        <v>5.5617545945307096E-5</v>
      </c>
      <c r="AD280" s="44">
        <v>4.8635133151704273E-5</v>
      </c>
      <c r="AE280" s="44">
        <v>5.7503029637233126E-5</v>
      </c>
      <c r="AF280" s="44">
        <v>5.1606949331082868E-5</v>
      </c>
      <c r="AG280" s="44">
        <v>7.9968625075608628E-5</v>
      </c>
      <c r="AH280" s="44">
        <v>1.9590298037263924E-4</v>
      </c>
      <c r="AI280" s="44">
        <v>8.5795471599947972E-4</v>
      </c>
      <c r="AJ280" s="44">
        <v>3.2706870958814503E-3</v>
      </c>
      <c r="AK280" s="44">
        <v>6.9154456610311487E-5</v>
      </c>
      <c r="AL280" s="44">
        <v>8.4268895324147216E-4</v>
      </c>
    </row>
    <row r="281" spans="1:38">
      <c r="A281" s="1" t="s">
        <v>33</v>
      </c>
      <c r="B281" s="1" t="s">
        <v>82</v>
      </c>
      <c r="C281" s="3">
        <v>145687</v>
      </c>
      <c r="D281" s="3">
        <v>271599</v>
      </c>
      <c r="E281" s="3">
        <v>289013</v>
      </c>
      <c r="F281" s="3">
        <v>263016</v>
      </c>
      <c r="G281" s="3">
        <v>254303</v>
      </c>
      <c r="H281" s="3">
        <v>275629</v>
      </c>
      <c r="I281" s="3">
        <v>217999</v>
      </c>
      <c r="J281" s="3">
        <v>132614</v>
      </c>
      <c r="K281" s="3">
        <v>84984</v>
      </c>
      <c r="L281" s="3">
        <v>31078</v>
      </c>
      <c r="M281" s="3">
        <v>1717246</v>
      </c>
      <c r="N281" s="3">
        <v>248676</v>
      </c>
      <c r="O281" s="4">
        <v>117</v>
      </c>
      <c r="P281" s="4">
        <v>71</v>
      </c>
      <c r="Q281" s="4">
        <v>49</v>
      </c>
      <c r="R281" s="4">
        <v>64</v>
      </c>
      <c r="S281" s="4">
        <v>63</v>
      </c>
      <c r="T281" s="4">
        <v>58</v>
      </c>
      <c r="U281" s="4">
        <v>45</v>
      </c>
      <c r="V281" s="4">
        <v>64</v>
      </c>
      <c r="W281" s="4">
        <v>72</v>
      </c>
      <c r="X281" s="4">
        <v>143</v>
      </c>
      <c r="Y281" s="4">
        <v>467</v>
      </c>
      <c r="Z281" s="4">
        <v>279</v>
      </c>
      <c r="AA281" s="44">
        <v>8.0309155930179078E-4</v>
      </c>
      <c r="AB281" s="44">
        <v>2.6141480638735784E-4</v>
      </c>
      <c r="AC281" s="44">
        <v>1.6954254652904886E-4</v>
      </c>
      <c r="AD281" s="44">
        <v>2.4333120418529671E-4</v>
      </c>
      <c r="AE281" s="44">
        <v>2.4773596851000577E-4</v>
      </c>
      <c r="AF281" s="44">
        <v>2.1042778517499973E-4</v>
      </c>
      <c r="AG281" s="44">
        <v>2.0642296524295983E-4</v>
      </c>
      <c r="AH281" s="44">
        <v>4.8260364667380518E-4</v>
      </c>
      <c r="AI281" s="44">
        <v>8.4721829991527822E-4</v>
      </c>
      <c r="AJ281" s="44">
        <v>4.6013256966342753E-3</v>
      </c>
      <c r="AK281" s="44">
        <v>2.7194705941955898E-4</v>
      </c>
      <c r="AL281" s="44">
        <v>1.1219418037928871E-3</v>
      </c>
    </row>
    <row r="282" spans="1:38">
      <c r="A282" s="1" t="s">
        <v>33</v>
      </c>
      <c r="B282" s="1" t="s">
        <v>83</v>
      </c>
      <c r="C282" s="3">
        <v>141913</v>
      </c>
      <c r="D282" s="3">
        <v>275571</v>
      </c>
      <c r="E282" s="3">
        <v>291138</v>
      </c>
      <c r="F282" s="3">
        <v>253800</v>
      </c>
      <c r="G282" s="3">
        <v>252117</v>
      </c>
      <c r="H282" s="3">
        <v>283625</v>
      </c>
      <c r="I282" s="3">
        <v>234864</v>
      </c>
      <c r="J282" s="3">
        <v>140984</v>
      </c>
      <c r="K282" s="3">
        <v>81641</v>
      </c>
      <c r="L282" s="3">
        <v>29813</v>
      </c>
      <c r="M282" s="3">
        <v>1733028</v>
      </c>
      <c r="N282" s="3">
        <v>252438</v>
      </c>
      <c r="O282" s="4">
        <v>125</v>
      </c>
      <c r="P282" s="4">
        <v>60</v>
      </c>
      <c r="Q282" s="4">
        <v>43</v>
      </c>
      <c r="R282" s="4">
        <v>60</v>
      </c>
      <c r="S282" s="4">
        <v>61</v>
      </c>
      <c r="T282" s="4">
        <v>63</v>
      </c>
      <c r="U282" s="4">
        <v>63</v>
      </c>
      <c r="V282" s="4">
        <v>63</v>
      </c>
      <c r="W282" s="4">
        <v>82</v>
      </c>
      <c r="X282" s="4">
        <v>120</v>
      </c>
      <c r="Y282" s="4">
        <v>475</v>
      </c>
      <c r="Z282" s="4">
        <v>265</v>
      </c>
      <c r="AA282" s="44">
        <v>8.8082134829085422E-4</v>
      </c>
      <c r="AB282" s="44">
        <v>2.1772973208356467E-4</v>
      </c>
      <c r="AC282" s="44">
        <v>1.4769628148850373E-4</v>
      </c>
      <c r="AD282" s="44">
        <v>2.3640661938534278E-4</v>
      </c>
      <c r="AE282" s="44">
        <v>2.4195115759746466E-4</v>
      </c>
      <c r="AF282" s="44">
        <v>2.2212428382547379E-4</v>
      </c>
      <c r="AG282" s="44">
        <v>2.6824034334763948E-4</v>
      </c>
      <c r="AH282" s="44">
        <v>4.468592180672984E-4</v>
      </c>
      <c r="AI282" s="44">
        <v>1.0043973003760365E-3</v>
      </c>
      <c r="AJ282" s="44">
        <v>4.0250897259584747E-3</v>
      </c>
      <c r="AK282" s="44">
        <v>2.7408674297241589E-4</v>
      </c>
      <c r="AL282" s="44">
        <v>1.0497627140129456E-3</v>
      </c>
    </row>
    <row r="283" spans="1:38">
      <c r="A283" s="1" t="s">
        <v>33</v>
      </c>
      <c r="B283" s="1" t="s">
        <v>84</v>
      </c>
      <c r="C283" s="3">
        <v>142661</v>
      </c>
      <c r="D283" s="3">
        <v>278324</v>
      </c>
      <c r="E283" s="3">
        <v>288995</v>
      </c>
      <c r="F283" s="3">
        <v>258168</v>
      </c>
      <c r="G283" s="3">
        <v>247389</v>
      </c>
      <c r="H283" s="3">
        <v>284740</v>
      </c>
      <c r="I283" s="3">
        <v>244188</v>
      </c>
      <c r="J283" s="3">
        <v>145805</v>
      </c>
      <c r="K283" s="3">
        <v>82246</v>
      </c>
      <c r="L283" s="3">
        <v>30365</v>
      </c>
      <c r="M283" s="3">
        <v>1744465</v>
      </c>
      <c r="N283" s="3">
        <v>258416</v>
      </c>
      <c r="O283" s="4">
        <v>121</v>
      </c>
      <c r="P283" s="4">
        <v>59</v>
      </c>
      <c r="Q283" s="4">
        <v>61</v>
      </c>
      <c r="R283" s="4">
        <v>66</v>
      </c>
      <c r="S283" s="4">
        <v>53</v>
      </c>
      <c r="T283" s="4">
        <v>45</v>
      </c>
      <c r="U283" s="4">
        <v>63</v>
      </c>
      <c r="V283" s="4">
        <v>69</v>
      </c>
      <c r="W283" s="4">
        <v>75</v>
      </c>
      <c r="X283" s="4">
        <v>158</v>
      </c>
      <c r="Y283" s="4">
        <v>468</v>
      </c>
      <c r="Z283" s="4">
        <v>302</v>
      </c>
      <c r="AA283" s="44">
        <v>8.4816452989955207E-4</v>
      </c>
      <c r="AB283" s="44">
        <v>2.1198315632140957E-4</v>
      </c>
      <c r="AC283" s="44">
        <v>2.110763161992422E-4</v>
      </c>
      <c r="AD283" s="44">
        <v>2.5564748535837129E-4</v>
      </c>
      <c r="AE283" s="44">
        <v>2.1423749641253249E-4</v>
      </c>
      <c r="AF283" s="44">
        <v>1.5803891269228069E-4</v>
      </c>
      <c r="AG283" s="44">
        <v>2.5799793601651185E-4</v>
      </c>
      <c r="AH283" s="44">
        <v>4.7323479990398133E-4</v>
      </c>
      <c r="AI283" s="44">
        <v>9.1189845098849792E-4</v>
      </c>
      <c r="AJ283" s="44">
        <v>5.203359130577968E-3</v>
      </c>
      <c r="AK283" s="44">
        <v>2.6827709355017155E-4</v>
      </c>
      <c r="AL283" s="44">
        <v>1.1686582874125442E-3</v>
      </c>
    </row>
    <row r="284" spans="1:38">
      <c r="A284" s="1" t="s">
        <v>33</v>
      </c>
      <c r="B284" s="1" t="s">
        <v>85</v>
      </c>
      <c r="C284" s="3">
        <v>140718</v>
      </c>
      <c r="D284" s="3">
        <v>277456</v>
      </c>
      <c r="E284" s="3">
        <v>286585</v>
      </c>
      <c r="F284" s="3">
        <v>262759</v>
      </c>
      <c r="G284" s="3">
        <v>244863</v>
      </c>
      <c r="H284" s="3">
        <v>279514</v>
      </c>
      <c r="I284" s="3">
        <v>247742</v>
      </c>
      <c r="J284" s="3">
        <v>148301</v>
      </c>
      <c r="K284" s="3">
        <v>82391</v>
      </c>
      <c r="L284" s="3">
        <v>31408</v>
      </c>
      <c r="M284" s="3">
        <v>1739637</v>
      </c>
      <c r="N284" s="3">
        <v>262100</v>
      </c>
      <c r="O284" s="4">
        <v>124</v>
      </c>
      <c r="P284" s="4">
        <v>48</v>
      </c>
      <c r="Q284" s="4">
        <v>53</v>
      </c>
      <c r="R284" s="4">
        <v>70</v>
      </c>
      <c r="S284" s="4">
        <v>61</v>
      </c>
      <c r="T284" s="4">
        <v>78</v>
      </c>
      <c r="U284" s="4">
        <v>57</v>
      </c>
      <c r="V284" s="4">
        <v>71</v>
      </c>
      <c r="W284" s="4">
        <v>56</v>
      </c>
      <c r="X284" s="4">
        <v>118</v>
      </c>
      <c r="Y284" s="4">
        <v>491</v>
      </c>
      <c r="Z284" s="4">
        <v>245</v>
      </c>
      <c r="AA284" s="44">
        <v>8.8119501414175871E-4</v>
      </c>
      <c r="AB284" s="44">
        <v>1.7300040366760857E-4</v>
      </c>
      <c r="AC284" s="44">
        <v>1.8493640630179529E-4</v>
      </c>
      <c r="AD284" s="44">
        <v>2.6640381490262939E-4</v>
      </c>
      <c r="AE284" s="44">
        <v>2.4911889505560255E-4</v>
      </c>
      <c r="AF284" s="44">
        <v>2.7905578969210842E-4</v>
      </c>
      <c r="AG284" s="44">
        <v>2.3007806508383721E-4</v>
      </c>
      <c r="AH284" s="44">
        <v>4.7875604345216824E-4</v>
      </c>
      <c r="AI284" s="44">
        <v>6.7968588802174996E-4</v>
      </c>
      <c r="AJ284" s="44">
        <v>3.7570045848191545E-3</v>
      </c>
      <c r="AK284" s="44">
        <v>2.8224278973142098E-4</v>
      </c>
      <c r="AL284" s="44">
        <v>9.3475772605875623E-4</v>
      </c>
    </row>
    <row r="285" spans="1:38">
      <c r="A285" s="1" t="s">
        <v>33</v>
      </c>
      <c r="B285" s="1" t="s">
        <v>86</v>
      </c>
      <c r="C285" s="3">
        <v>138761</v>
      </c>
      <c r="D285" s="3">
        <v>278169</v>
      </c>
      <c r="E285" s="3">
        <v>286227</v>
      </c>
      <c r="F285" s="3">
        <v>265324</v>
      </c>
      <c r="G285" s="3">
        <v>243212</v>
      </c>
      <c r="H285" s="3">
        <v>275058</v>
      </c>
      <c r="I285" s="3">
        <v>252089</v>
      </c>
      <c r="J285" s="3">
        <v>155461</v>
      </c>
      <c r="K285" s="3">
        <v>84646</v>
      </c>
      <c r="L285" s="3">
        <v>32426</v>
      </c>
      <c r="M285" s="3">
        <v>1738840</v>
      </c>
      <c r="N285" s="3">
        <v>272533</v>
      </c>
      <c r="O285" s="4">
        <v>125</v>
      </c>
      <c r="P285" s="4">
        <v>56</v>
      </c>
      <c r="Q285" s="4">
        <v>55</v>
      </c>
      <c r="R285" s="4">
        <v>50</v>
      </c>
      <c r="S285" s="4">
        <v>55</v>
      </c>
      <c r="T285" s="4">
        <v>60</v>
      </c>
      <c r="U285" s="4">
        <v>63</v>
      </c>
      <c r="V285" s="4">
        <v>66</v>
      </c>
      <c r="W285" s="4">
        <v>100</v>
      </c>
      <c r="X285" s="4">
        <v>147</v>
      </c>
      <c r="Y285" s="4">
        <v>464</v>
      </c>
      <c r="Z285" s="4">
        <v>313</v>
      </c>
      <c r="AA285" s="44">
        <v>9.0082948378867266E-4</v>
      </c>
      <c r="AB285" s="44">
        <v>2.0131646588944131E-4</v>
      </c>
      <c r="AC285" s="44">
        <v>1.9215517753391539E-4</v>
      </c>
      <c r="AD285" s="44">
        <v>1.8844883990894152E-4</v>
      </c>
      <c r="AE285" s="44">
        <v>2.2614015755801522E-4</v>
      </c>
      <c r="AF285" s="44">
        <v>2.1813581135615034E-4</v>
      </c>
      <c r="AG285" s="44">
        <v>2.4991173752127226E-4</v>
      </c>
      <c r="AH285" s="44">
        <v>4.2454377625256493E-4</v>
      </c>
      <c r="AI285" s="44">
        <v>1.181390733171089E-3</v>
      </c>
      <c r="AJ285" s="44">
        <v>4.5333991241596249E-3</v>
      </c>
      <c r="AK285" s="44">
        <v>2.6684456304202801E-4</v>
      </c>
      <c r="AL285" s="44">
        <v>1.1484847706516275E-3</v>
      </c>
    </row>
    <row r="286" spans="1:38">
      <c r="A286" s="1" t="s">
        <v>33</v>
      </c>
      <c r="B286" s="1" t="s">
        <v>87</v>
      </c>
      <c r="C286" s="3">
        <v>133595</v>
      </c>
      <c r="D286" s="3">
        <v>274010</v>
      </c>
      <c r="E286" s="3">
        <v>281975</v>
      </c>
      <c r="F286" s="3">
        <v>262373</v>
      </c>
      <c r="G286" s="3">
        <v>236406</v>
      </c>
      <c r="H286" s="3">
        <v>264804</v>
      </c>
      <c r="I286" s="3">
        <v>253009</v>
      </c>
      <c r="J286" s="3">
        <v>160792</v>
      </c>
      <c r="K286" s="3">
        <v>86369</v>
      </c>
      <c r="L286" s="3">
        <v>31739</v>
      </c>
      <c r="M286" s="3">
        <v>1706172</v>
      </c>
      <c r="N286" s="3">
        <v>278900</v>
      </c>
      <c r="O286" s="4">
        <v>113</v>
      </c>
      <c r="P286" s="4">
        <v>65</v>
      </c>
      <c r="Q286" s="4">
        <v>73</v>
      </c>
      <c r="R286" s="4">
        <v>60</v>
      </c>
      <c r="S286" s="4">
        <v>60</v>
      </c>
      <c r="T286" s="4">
        <v>64</v>
      </c>
      <c r="U286" s="4">
        <v>38</v>
      </c>
      <c r="V286" s="4">
        <v>80</v>
      </c>
      <c r="W286" s="4">
        <v>64</v>
      </c>
      <c r="X286" s="4">
        <v>125</v>
      </c>
      <c r="Y286" s="4">
        <v>473</v>
      </c>
      <c r="Z286" s="4">
        <v>269</v>
      </c>
      <c r="AA286" s="44">
        <v>8.4584003892361243E-4</v>
      </c>
      <c r="AB286" s="44">
        <v>2.3721761979489798E-4</v>
      </c>
      <c r="AC286" s="44">
        <v>2.5888819930844933E-4</v>
      </c>
      <c r="AD286" s="44">
        <v>2.2868206713343219E-4</v>
      </c>
      <c r="AE286" s="44">
        <v>2.5380066495774218E-4</v>
      </c>
      <c r="AF286" s="44">
        <v>2.4168819202126856E-4</v>
      </c>
      <c r="AG286" s="44">
        <v>1.5019228564991759E-4</v>
      </c>
      <c r="AH286" s="44">
        <v>4.9753719090502014E-4</v>
      </c>
      <c r="AI286" s="44">
        <v>7.4100661116835898E-4</v>
      </c>
      <c r="AJ286" s="44">
        <v>3.9383723494754086E-3</v>
      </c>
      <c r="AK286" s="44">
        <v>2.7722879053225584E-4</v>
      </c>
      <c r="AL286" s="44">
        <v>9.6450340623879523E-4</v>
      </c>
    </row>
    <row r="287" spans="1:38">
      <c r="A287" s="1" t="s">
        <v>33</v>
      </c>
      <c r="B287" s="1" t="s">
        <v>88</v>
      </c>
      <c r="C287" s="3">
        <v>128775</v>
      </c>
      <c r="D287" s="3">
        <v>266279</v>
      </c>
      <c r="E287" s="3">
        <v>272575</v>
      </c>
      <c r="F287" s="3">
        <v>260684</v>
      </c>
      <c r="G287" s="3">
        <v>229149</v>
      </c>
      <c r="H287" s="3">
        <v>252430</v>
      </c>
      <c r="I287" s="3">
        <v>248135</v>
      </c>
      <c r="J287" s="3">
        <v>163623</v>
      </c>
      <c r="K287" s="3">
        <v>85487</v>
      </c>
      <c r="L287" s="3">
        <v>31939</v>
      </c>
      <c r="M287" s="3">
        <v>1658027</v>
      </c>
      <c r="N287" s="3">
        <v>281049</v>
      </c>
      <c r="O287" s="4">
        <v>113</v>
      </c>
      <c r="P287" s="4">
        <v>50</v>
      </c>
      <c r="Q287" s="4">
        <v>51</v>
      </c>
      <c r="R287" s="4">
        <v>67</v>
      </c>
      <c r="S287" s="4">
        <v>66</v>
      </c>
      <c r="T287" s="4">
        <v>60</v>
      </c>
      <c r="U287" s="4">
        <v>78</v>
      </c>
      <c r="V287" s="4">
        <v>66</v>
      </c>
      <c r="W287" s="4">
        <v>73</v>
      </c>
      <c r="X287" s="4">
        <v>105</v>
      </c>
      <c r="Y287" s="4">
        <v>485</v>
      </c>
      <c r="Z287" s="4">
        <v>244</v>
      </c>
      <c r="AA287" s="44">
        <v>8.7749951465734811E-4</v>
      </c>
      <c r="AB287" s="44">
        <v>1.8777297496235152E-4</v>
      </c>
      <c r="AC287" s="44">
        <v>1.8710446666055214E-4</v>
      </c>
      <c r="AD287" s="44">
        <v>2.5701615749336361E-4</v>
      </c>
      <c r="AE287" s="44">
        <v>2.8802220389353652E-4</v>
      </c>
      <c r="AF287" s="44">
        <v>2.376896565384463E-4</v>
      </c>
      <c r="AG287" s="44">
        <v>3.1434501380297016E-4</v>
      </c>
      <c r="AH287" s="44">
        <v>4.033662749124512E-4</v>
      </c>
      <c r="AI287" s="44">
        <v>8.5393100705370402E-4</v>
      </c>
      <c r="AJ287" s="44">
        <v>3.287516828955196E-3</v>
      </c>
      <c r="AK287" s="44">
        <v>2.9251634623561618E-4</v>
      </c>
      <c r="AL287" s="44">
        <v>8.6817601201214021E-4</v>
      </c>
    </row>
    <row r="288" spans="1:38">
      <c r="A288" s="1" t="s">
        <v>33</v>
      </c>
      <c r="B288" s="1" t="s">
        <v>89</v>
      </c>
      <c r="C288" s="3">
        <v>126152</v>
      </c>
      <c r="D288" s="3">
        <v>269542</v>
      </c>
      <c r="E288" s="3">
        <v>276735</v>
      </c>
      <c r="F288" s="3">
        <v>264655</v>
      </c>
      <c r="G288" s="3">
        <v>236393</v>
      </c>
      <c r="H288" s="3">
        <v>253830</v>
      </c>
      <c r="I288" s="3">
        <v>257616</v>
      </c>
      <c r="J288" s="3">
        <v>177187</v>
      </c>
      <c r="K288" s="3">
        <v>88652</v>
      </c>
      <c r="L288" s="3">
        <v>33449</v>
      </c>
      <c r="M288" s="3">
        <v>1684923</v>
      </c>
      <c r="N288" s="3">
        <v>299288</v>
      </c>
      <c r="O288" s="4">
        <v>115</v>
      </c>
      <c r="P288" s="4">
        <v>56</v>
      </c>
      <c r="Q288" s="4">
        <v>58</v>
      </c>
      <c r="R288" s="4">
        <v>53</v>
      </c>
      <c r="S288" s="4">
        <v>57</v>
      </c>
      <c r="T288" s="4">
        <v>49</v>
      </c>
      <c r="U288" s="4">
        <v>53</v>
      </c>
      <c r="V288" s="4">
        <v>69</v>
      </c>
      <c r="W288" s="4">
        <v>67</v>
      </c>
      <c r="X288" s="4">
        <v>116</v>
      </c>
      <c r="Y288" s="4">
        <v>441</v>
      </c>
      <c r="Z288" s="4">
        <v>252</v>
      </c>
      <c r="AA288" s="44">
        <v>9.115987063225315E-4</v>
      </c>
      <c r="AB288" s="44">
        <v>2.077598296369397E-4</v>
      </c>
      <c r="AC288" s="44">
        <v>2.0958678880517463E-4</v>
      </c>
      <c r="AD288" s="44">
        <v>2.0026071678222592E-4</v>
      </c>
      <c r="AE288" s="44">
        <v>2.4112389114736899E-4</v>
      </c>
      <c r="AF288" s="44">
        <v>1.9304258755860221E-4</v>
      </c>
      <c r="AG288" s="44">
        <v>2.0573256319483262E-4</v>
      </c>
      <c r="AH288" s="44">
        <v>3.8941908830783295E-4</v>
      </c>
      <c r="AI288" s="44">
        <v>7.5576411135676574E-4</v>
      </c>
      <c r="AJ288" s="44">
        <v>3.4679661574337052E-3</v>
      </c>
      <c r="AK288" s="44">
        <v>2.6173302874968172E-4</v>
      </c>
      <c r="AL288" s="44">
        <v>8.4199834273342069E-4</v>
      </c>
    </row>
    <row r="289" spans="1:38">
      <c r="A289" s="1" t="s">
        <v>33</v>
      </c>
      <c r="B289" s="1" t="s">
        <v>90</v>
      </c>
      <c r="C289" s="3">
        <v>129195</v>
      </c>
      <c r="D289" s="3">
        <v>276205</v>
      </c>
      <c r="E289" s="3">
        <v>281051</v>
      </c>
      <c r="F289" s="3">
        <v>273618</v>
      </c>
      <c r="G289" s="3">
        <v>239501</v>
      </c>
      <c r="H289" s="3">
        <v>251627</v>
      </c>
      <c r="I289" s="3">
        <v>261426</v>
      </c>
      <c r="J289" s="3">
        <v>183480</v>
      </c>
      <c r="K289" s="3">
        <v>91678</v>
      </c>
      <c r="L289" s="3">
        <v>35086</v>
      </c>
      <c r="M289" s="3">
        <v>1712623</v>
      </c>
      <c r="N289" s="3">
        <v>310244</v>
      </c>
      <c r="O289" s="4">
        <v>117</v>
      </c>
      <c r="P289" s="4">
        <v>45</v>
      </c>
      <c r="Q289" s="4">
        <v>60</v>
      </c>
      <c r="R289" s="4">
        <v>51</v>
      </c>
      <c r="S289" s="4">
        <v>59</v>
      </c>
      <c r="T289" s="4">
        <v>48</v>
      </c>
      <c r="U289" s="4">
        <v>50</v>
      </c>
      <c r="V289" s="4">
        <v>62</v>
      </c>
      <c r="W289" s="4">
        <v>103</v>
      </c>
      <c r="X289" s="4">
        <v>86</v>
      </c>
      <c r="Y289" s="4">
        <v>430</v>
      </c>
      <c r="Z289" s="4">
        <v>251</v>
      </c>
      <c r="AA289" s="44">
        <v>9.0560780215952631E-4</v>
      </c>
      <c r="AB289" s="44">
        <v>1.6292246700820042E-4</v>
      </c>
      <c r="AC289" s="44">
        <v>2.1348438539624482E-4</v>
      </c>
      <c r="AD289" s="44">
        <v>1.8639124618994365E-4</v>
      </c>
      <c r="AE289" s="44">
        <v>2.4634552674101569E-4</v>
      </c>
      <c r="AF289" s="44">
        <v>1.907585433995557E-4</v>
      </c>
      <c r="AG289" s="44">
        <v>1.9125871183432405E-4</v>
      </c>
      <c r="AH289" s="44">
        <v>3.379114889906257E-4</v>
      </c>
      <c r="AI289" s="44">
        <v>1.1234974584960404E-3</v>
      </c>
      <c r="AJ289" s="44">
        <v>2.4511201048851394E-3</v>
      </c>
      <c r="AK289" s="44">
        <v>2.5107685696151459E-4</v>
      </c>
      <c r="AL289" s="44">
        <v>8.0904062608785346E-4</v>
      </c>
    </row>
    <row r="290" spans="1:38">
      <c r="A290" s="1" t="s">
        <v>34</v>
      </c>
      <c r="B290" s="1" t="s">
        <v>82</v>
      </c>
      <c r="C290" s="3">
        <v>1218883</v>
      </c>
      <c r="D290" s="3">
        <v>2458885</v>
      </c>
      <c r="E290" s="3">
        <v>2697086</v>
      </c>
      <c r="F290" s="3">
        <v>2607136</v>
      </c>
      <c r="G290" s="3">
        <v>2835922</v>
      </c>
      <c r="H290" s="3">
        <v>2882213</v>
      </c>
      <c r="I290" s="3">
        <v>2162933</v>
      </c>
      <c r="J290" s="3">
        <v>1304993</v>
      </c>
      <c r="K290" s="3">
        <v>891491</v>
      </c>
      <c r="L290" s="3">
        <v>365827</v>
      </c>
      <c r="M290" s="3">
        <v>16863058</v>
      </c>
      <c r="N290" s="3">
        <v>2562311</v>
      </c>
      <c r="O290" s="4">
        <v>118</v>
      </c>
      <c r="P290" s="4">
        <v>57</v>
      </c>
      <c r="Q290" s="4">
        <v>53</v>
      </c>
      <c r="R290" s="4">
        <v>59</v>
      </c>
      <c r="S290" s="4">
        <v>81</v>
      </c>
      <c r="T290" s="4">
        <v>192</v>
      </c>
      <c r="U290" s="4">
        <v>286</v>
      </c>
      <c r="V290" s="4">
        <v>534</v>
      </c>
      <c r="W290" s="4">
        <v>1254</v>
      </c>
      <c r="X290" s="4">
        <v>2090</v>
      </c>
      <c r="Y290" s="4">
        <v>846</v>
      </c>
      <c r="Z290" s="4">
        <v>3878</v>
      </c>
      <c r="AA290" s="44">
        <v>9.6809948124635431E-5</v>
      </c>
      <c r="AB290" s="44">
        <v>2.3181238650851912E-5</v>
      </c>
      <c r="AC290" s="44">
        <v>1.9650837978470099E-5</v>
      </c>
      <c r="AD290" s="44">
        <v>2.2630196506818211E-5</v>
      </c>
      <c r="AE290" s="44">
        <v>2.8562139579297314E-5</v>
      </c>
      <c r="AF290" s="44">
        <v>6.6615479147446774E-5</v>
      </c>
      <c r="AG290" s="44">
        <v>1.3222785911537713E-4</v>
      </c>
      <c r="AH290" s="44">
        <v>4.0919759722849087E-4</v>
      </c>
      <c r="AI290" s="44">
        <v>1.4066322598882098E-3</v>
      </c>
      <c r="AJ290" s="44">
        <v>5.7130829599783507E-3</v>
      </c>
      <c r="AK290" s="44">
        <v>5.0168836518263768E-5</v>
      </c>
      <c r="AL290" s="44">
        <v>1.5134774818513442E-3</v>
      </c>
    </row>
    <row r="291" spans="1:38">
      <c r="A291" s="1" t="s">
        <v>34</v>
      </c>
      <c r="B291" s="1" t="s">
        <v>83</v>
      </c>
      <c r="C291" s="3">
        <v>1160338</v>
      </c>
      <c r="D291" s="3">
        <v>2408397</v>
      </c>
      <c r="E291" s="3">
        <v>2752965</v>
      </c>
      <c r="F291" s="3">
        <v>2606555</v>
      </c>
      <c r="G291" s="3">
        <v>2726523</v>
      </c>
      <c r="H291" s="3">
        <v>2837310</v>
      </c>
      <c r="I291" s="3">
        <v>2192212</v>
      </c>
      <c r="J291" s="3">
        <v>1306544</v>
      </c>
      <c r="K291" s="3">
        <v>883286</v>
      </c>
      <c r="L291" s="3">
        <v>366707</v>
      </c>
      <c r="M291" s="3">
        <v>16684300</v>
      </c>
      <c r="N291" s="3">
        <v>2556537</v>
      </c>
      <c r="O291" s="4">
        <v>117</v>
      </c>
      <c r="P291" s="4">
        <v>51</v>
      </c>
      <c r="Q291" s="4">
        <v>44</v>
      </c>
      <c r="R291" s="4">
        <v>71</v>
      </c>
      <c r="S291" s="4">
        <v>62</v>
      </c>
      <c r="T291" s="4">
        <v>144</v>
      </c>
      <c r="U291" s="4">
        <v>326</v>
      </c>
      <c r="V291" s="4">
        <v>523</v>
      </c>
      <c r="W291" s="4">
        <v>1269</v>
      </c>
      <c r="X291" s="4">
        <v>2273</v>
      </c>
      <c r="Y291" s="4">
        <v>815</v>
      </c>
      <c r="Z291" s="4">
        <v>4065</v>
      </c>
      <c r="AA291" s="44">
        <v>1.008326884063092E-4</v>
      </c>
      <c r="AB291" s="44">
        <v>2.1175910782150951E-5</v>
      </c>
      <c r="AC291" s="44">
        <v>1.5982767670493451E-5</v>
      </c>
      <c r="AD291" s="44">
        <v>2.7239018551306227E-5</v>
      </c>
      <c r="AE291" s="44">
        <v>2.2739584445097292E-5</v>
      </c>
      <c r="AF291" s="44">
        <v>5.0752297070112187E-5</v>
      </c>
      <c r="AG291" s="44">
        <v>1.4870824537042951E-4</v>
      </c>
      <c r="AH291" s="44">
        <v>4.0029268053735657E-4</v>
      </c>
      <c r="AI291" s="44">
        <v>1.4366807579877865E-3</v>
      </c>
      <c r="AJ291" s="44">
        <v>6.1984090840916592E-3</v>
      </c>
      <c r="AK291" s="44">
        <v>4.8848318479049167E-5</v>
      </c>
      <c r="AL291" s="44">
        <v>1.5900415288337309E-3</v>
      </c>
    </row>
    <row r="292" spans="1:38">
      <c r="A292" s="1" t="s">
        <v>34</v>
      </c>
      <c r="B292" s="1" t="s">
        <v>84</v>
      </c>
      <c r="C292" s="3">
        <v>1153971</v>
      </c>
      <c r="D292" s="3">
        <v>2374975</v>
      </c>
      <c r="E292" s="3">
        <v>2738510</v>
      </c>
      <c r="F292" s="3">
        <v>2623422</v>
      </c>
      <c r="G292" s="3">
        <v>2660877</v>
      </c>
      <c r="H292" s="3">
        <v>2834786</v>
      </c>
      <c r="I292" s="3">
        <v>2244460</v>
      </c>
      <c r="J292" s="3">
        <v>1330836</v>
      </c>
      <c r="K292" s="3">
        <v>873211</v>
      </c>
      <c r="L292" s="3">
        <v>376047</v>
      </c>
      <c r="M292" s="3">
        <v>16631001</v>
      </c>
      <c r="N292" s="3">
        <v>2580094</v>
      </c>
      <c r="O292" s="4">
        <v>105</v>
      </c>
      <c r="P292" s="4">
        <v>68</v>
      </c>
      <c r="Q292" s="4">
        <v>57</v>
      </c>
      <c r="R292" s="4">
        <v>48</v>
      </c>
      <c r="S292" s="4">
        <v>72</v>
      </c>
      <c r="T292" s="4">
        <v>154</v>
      </c>
      <c r="U292" s="4">
        <v>333</v>
      </c>
      <c r="V292" s="4">
        <v>530</v>
      </c>
      <c r="W292" s="4">
        <v>1268</v>
      </c>
      <c r="X292" s="4">
        <v>2498</v>
      </c>
      <c r="Y292" s="4">
        <v>837</v>
      </c>
      <c r="Z292" s="4">
        <v>4296</v>
      </c>
      <c r="AA292" s="44">
        <v>9.0990154865243575E-5</v>
      </c>
      <c r="AB292" s="44">
        <v>2.8631880335582481E-5</v>
      </c>
      <c r="AC292" s="44">
        <v>2.0814238399713711E-5</v>
      </c>
      <c r="AD292" s="44">
        <v>1.8296713224178192E-5</v>
      </c>
      <c r="AE292" s="44">
        <v>2.7058747924086682E-5</v>
      </c>
      <c r="AF292" s="44">
        <v>5.4325088384096719E-5</v>
      </c>
      <c r="AG292" s="44">
        <v>1.4836530835924899E-4</v>
      </c>
      <c r="AH292" s="44">
        <v>3.9824591459804214E-4</v>
      </c>
      <c r="AI292" s="44">
        <v>1.4521118034472769E-3</v>
      </c>
      <c r="AJ292" s="44">
        <v>6.6427866729424781E-3</v>
      </c>
      <c r="AK292" s="44">
        <v>5.0327698254602956E-5</v>
      </c>
      <c r="AL292" s="44">
        <v>1.6650556142528141E-3</v>
      </c>
    </row>
    <row r="293" spans="1:38">
      <c r="A293" s="1" t="s">
        <v>34</v>
      </c>
      <c r="B293" s="1" t="s">
        <v>85</v>
      </c>
      <c r="C293" s="3">
        <v>1146866</v>
      </c>
      <c r="D293" s="3">
        <v>2339875</v>
      </c>
      <c r="E293" s="3">
        <v>2737006</v>
      </c>
      <c r="F293" s="3">
        <v>2647514</v>
      </c>
      <c r="G293" s="3">
        <v>2589445</v>
      </c>
      <c r="H293" s="3">
        <v>2814411</v>
      </c>
      <c r="I293" s="3">
        <v>2275175</v>
      </c>
      <c r="J293" s="3">
        <v>1357341</v>
      </c>
      <c r="K293" s="3">
        <v>856414</v>
      </c>
      <c r="L293" s="3">
        <v>384977</v>
      </c>
      <c r="M293" s="3">
        <v>16550292</v>
      </c>
      <c r="N293" s="3">
        <v>2598732</v>
      </c>
      <c r="O293" s="4">
        <v>96</v>
      </c>
      <c r="P293" s="4">
        <v>53</v>
      </c>
      <c r="Q293" s="4">
        <v>50</v>
      </c>
      <c r="R293" s="4">
        <v>77</v>
      </c>
      <c r="S293" s="4">
        <v>72</v>
      </c>
      <c r="T293" s="4">
        <v>135</v>
      </c>
      <c r="U293" s="4">
        <v>307</v>
      </c>
      <c r="V293" s="4">
        <v>509</v>
      </c>
      <c r="W293" s="4">
        <v>1152</v>
      </c>
      <c r="X293" s="4">
        <v>2208</v>
      </c>
      <c r="Y293" s="4">
        <v>790</v>
      </c>
      <c r="Z293" s="4">
        <v>3869</v>
      </c>
      <c r="AA293" s="44">
        <v>8.3706378949240803E-5</v>
      </c>
      <c r="AB293" s="44">
        <v>2.2650782627277097E-5</v>
      </c>
      <c r="AC293" s="44">
        <v>1.8268136788885373E-5</v>
      </c>
      <c r="AD293" s="44">
        <v>2.908388775281264E-5</v>
      </c>
      <c r="AE293" s="44">
        <v>2.7805186053382094E-5</v>
      </c>
      <c r="AF293" s="44">
        <v>4.7967407745350623E-5</v>
      </c>
      <c r="AG293" s="44">
        <v>1.3493467535464305E-4</v>
      </c>
      <c r="AH293" s="44">
        <v>3.7499788188819172E-4</v>
      </c>
      <c r="AI293" s="44">
        <v>1.345143820628808E-3</v>
      </c>
      <c r="AJ293" s="44">
        <v>5.7354075698028712E-3</v>
      </c>
      <c r="AK293" s="44">
        <v>4.7733296790171437E-5</v>
      </c>
      <c r="AL293" s="44">
        <v>1.488803000848106E-3</v>
      </c>
    </row>
    <row r="294" spans="1:38">
      <c r="A294" s="1" t="s">
        <v>34</v>
      </c>
      <c r="B294" s="1" t="s">
        <v>86</v>
      </c>
      <c r="C294" s="3">
        <v>1165089</v>
      </c>
      <c r="D294" s="3">
        <v>2350928</v>
      </c>
      <c r="E294" s="3">
        <v>2747594</v>
      </c>
      <c r="F294" s="3">
        <v>2711322</v>
      </c>
      <c r="G294" s="3">
        <v>2567447</v>
      </c>
      <c r="H294" s="3">
        <v>2842431</v>
      </c>
      <c r="I294" s="3">
        <v>2358724</v>
      </c>
      <c r="J294" s="3">
        <v>1421781</v>
      </c>
      <c r="K294" s="3">
        <v>866505</v>
      </c>
      <c r="L294" s="3">
        <v>399895</v>
      </c>
      <c r="M294" s="3">
        <v>16743535</v>
      </c>
      <c r="N294" s="3">
        <v>2688181</v>
      </c>
      <c r="O294" s="4">
        <v>120</v>
      </c>
      <c r="P294" s="4">
        <v>59</v>
      </c>
      <c r="Q294" s="4">
        <v>65</v>
      </c>
      <c r="R294" s="4">
        <v>48</v>
      </c>
      <c r="S294" s="4">
        <v>63</v>
      </c>
      <c r="T294" s="4">
        <v>147</v>
      </c>
      <c r="U294" s="4">
        <v>350</v>
      </c>
      <c r="V294" s="4">
        <v>636</v>
      </c>
      <c r="W294" s="4">
        <v>1216</v>
      </c>
      <c r="X294" s="4">
        <v>2430</v>
      </c>
      <c r="Y294" s="4">
        <v>852</v>
      </c>
      <c r="Z294" s="4">
        <v>4282</v>
      </c>
      <c r="AA294" s="44">
        <v>1.0299642344919573E-4</v>
      </c>
      <c r="AB294" s="44">
        <v>2.5096472541906854E-5</v>
      </c>
      <c r="AC294" s="44">
        <v>2.3657061414459341E-5</v>
      </c>
      <c r="AD294" s="44">
        <v>1.7703540929480156E-5</v>
      </c>
      <c r="AE294" s="44">
        <v>2.4537994357819265E-5</v>
      </c>
      <c r="AF294" s="44">
        <v>5.1716294960194288E-5</v>
      </c>
      <c r="AG294" s="44">
        <v>1.4838531341521941E-4</v>
      </c>
      <c r="AH294" s="44">
        <v>4.4732627598765212E-4</v>
      </c>
      <c r="AI294" s="44">
        <v>1.4033386997189859E-3</v>
      </c>
      <c r="AJ294" s="44">
        <v>6.0765951062153817E-3</v>
      </c>
      <c r="AK294" s="44">
        <v>5.088531185320185E-5</v>
      </c>
      <c r="AL294" s="44">
        <v>1.5928986924615568E-3</v>
      </c>
    </row>
    <row r="295" spans="1:38">
      <c r="A295" s="1" t="s">
        <v>34</v>
      </c>
      <c r="B295" s="1" t="s">
        <v>87</v>
      </c>
      <c r="C295" s="3">
        <v>1166346</v>
      </c>
      <c r="D295" s="3">
        <v>2336716</v>
      </c>
      <c r="E295" s="3">
        <v>2729729</v>
      </c>
      <c r="F295" s="3">
        <v>2752112</v>
      </c>
      <c r="G295" s="3">
        <v>2543784</v>
      </c>
      <c r="H295" s="3">
        <v>2826457</v>
      </c>
      <c r="I295" s="3">
        <v>2402138</v>
      </c>
      <c r="J295" s="3">
        <v>1470911</v>
      </c>
      <c r="K295" s="3">
        <v>857354</v>
      </c>
      <c r="L295" s="3">
        <v>409764</v>
      </c>
      <c r="M295" s="3">
        <v>16757282</v>
      </c>
      <c r="N295" s="3">
        <v>2738029</v>
      </c>
      <c r="O295" s="4">
        <v>127</v>
      </c>
      <c r="P295" s="4">
        <v>54</v>
      </c>
      <c r="Q295" s="4">
        <v>51</v>
      </c>
      <c r="R295" s="4">
        <v>50</v>
      </c>
      <c r="S295" s="4">
        <v>86</v>
      </c>
      <c r="T295" s="4">
        <v>166</v>
      </c>
      <c r="U295" s="4">
        <v>394</v>
      </c>
      <c r="V295" s="4">
        <v>615</v>
      </c>
      <c r="W295" s="4">
        <v>1171</v>
      </c>
      <c r="X295" s="4">
        <v>2244</v>
      </c>
      <c r="Y295" s="4">
        <v>928</v>
      </c>
      <c r="Z295" s="4">
        <v>4030</v>
      </c>
      <c r="AA295" s="44">
        <v>1.0888707124643974E-4</v>
      </c>
      <c r="AB295" s="44">
        <v>2.3109355180518299E-5</v>
      </c>
      <c r="AC295" s="44">
        <v>1.8683173311343362E-5</v>
      </c>
      <c r="AD295" s="44">
        <v>1.8167865261297504E-5</v>
      </c>
      <c r="AE295" s="44">
        <v>3.3807901928780119E-5</v>
      </c>
      <c r="AF295" s="44">
        <v>5.8730771421606629E-5</v>
      </c>
      <c r="AG295" s="44">
        <v>1.6402055169186783E-4</v>
      </c>
      <c r="AH295" s="44">
        <v>4.1810823360488841E-4</v>
      </c>
      <c r="AI295" s="44">
        <v>1.3658302171565071E-3</v>
      </c>
      <c r="AJ295" s="44">
        <v>5.4763229566286934E-3</v>
      </c>
      <c r="AK295" s="44">
        <v>5.5378909300446216E-5</v>
      </c>
      <c r="AL295" s="44">
        <v>1.4718616932107001E-3</v>
      </c>
    </row>
    <row r="296" spans="1:38">
      <c r="A296" s="1" t="s">
        <v>34</v>
      </c>
      <c r="B296" s="1" t="s">
        <v>88</v>
      </c>
      <c r="C296" s="3">
        <v>1171362</v>
      </c>
      <c r="D296" s="3">
        <v>2315783</v>
      </c>
      <c r="E296" s="3">
        <v>2707202</v>
      </c>
      <c r="F296" s="3">
        <v>2789848</v>
      </c>
      <c r="G296" s="3">
        <v>2519401</v>
      </c>
      <c r="H296" s="3">
        <v>2800224</v>
      </c>
      <c r="I296" s="3">
        <v>2444598</v>
      </c>
      <c r="J296" s="3">
        <v>1524701</v>
      </c>
      <c r="K296" s="3">
        <v>854349</v>
      </c>
      <c r="L296" s="3">
        <v>414236</v>
      </c>
      <c r="M296" s="3">
        <v>16748418</v>
      </c>
      <c r="N296" s="3">
        <v>2793286</v>
      </c>
      <c r="O296" s="4">
        <v>124</v>
      </c>
      <c r="P296" s="4">
        <v>52</v>
      </c>
      <c r="Q296" s="4">
        <v>50</v>
      </c>
      <c r="R296" s="4">
        <v>60</v>
      </c>
      <c r="S296" s="4">
        <v>69</v>
      </c>
      <c r="T296" s="4">
        <v>139</v>
      </c>
      <c r="U296" s="4">
        <v>329</v>
      </c>
      <c r="V296" s="4">
        <v>620</v>
      </c>
      <c r="W296" s="4">
        <v>1214</v>
      </c>
      <c r="X296" s="4">
        <v>2464</v>
      </c>
      <c r="Y296" s="4">
        <v>823</v>
      </c>
      <c r="Z296" s="4">
        <v>4298</v>
      </c>
      <c r="AA296" s="44">
        <v>1.0585967446442689E-4</v>
      </c>
      <c r="AB296" s="44">
        <v>2.2454608225382086E-5</v>
      </c>
      <c r="AC296" s="44">
        <v>1.8469253494936839E-5</v>
      </c>
      <c r="AD296" s="44">
        <v>2.1506548026989285E-5</v>
      </c>
      <c r="AE296" s="44">
        <v>2.738746233727779E-5</v>
      </c>
      <c r="AF296" s="44">
        <v>4.9638886031974584E-5</v>
      </c>
      <c r="AG296" s="44">
        <v>1.3458245486578979E-4</v>
      </c>
      <c r="AH296" s="44">
        <v>4.0663710458640741E-4</v>
      </c>
      <c r="AI296" s="44">
        <v>1.4209649686486435E-3</v>
      </c>
      <c r="AJ296" s="44">
        <v>5.948300002896899E-3</v>
      </c>
      <c r="AK296" s="44">
        <v>4.9138969423858418E-5</v>
      </c>
      <c r="AL296" s="44">
        <v>1.5386895577466826E-3</v>
      </c>
    </row>
    <row r="297" spans="1:38">
      <c r="A297" s="1" t="s">
        <v>34</v>
      </c>
      <c r="B297" s="1" t="s">
        <v>89</v>
      </c>
      <c r="C297" s="3">
        <v>1169456</v>
      </c>
      <c r="D297" s="3">
        <v>2314892</v>
      </c>
      <c r="E297" s="3">
        <v>2691838</v>
      </c>
      <c r="F297" s="3">
        <v>2827997</v>
      </c>
      <c r="G297" s="3">
        <v>2500140</v>
      </c>
      <c r="H297" s="3">
        <v>2771841</v>
      </c>
      <c r="I297" s="3">
        <v>2489957</v>
      </c>
      <c r="J297" s="3">
        <v>1594040</v>
      </c>
      <c r="K297" s="3">
        <v>865858</v>
      </c>
      <c r="L297" s="3">
        <v>424768</v>
      </c>
      <c r="M297" s="3">
        <v>16766121</v>
      </c>
      <c r="N297" s="3">
        <v>2884666</v>
      </c>
      <c r="O297" s="4">
        <v>125</v>
      </c>
      <c r="P297" s="4">
        <v>59</v>
      </c>
      <c r="Q297" s="4">
        <v>52</v>
      </c>
      <c r="R297" s="4">
        <v>58</v>
      </c>
      <c r="S297" s="4">
        <v>51</v>
      </c>
      <c r="T297" s="4">
        <v>114</v>
      </c>
      <c r="U297" s="4">
        <v>376</v>
      </c>
      <c r="V297" s="4">
        <v>695</v>
      </c>
      <c r="W297" s="4">
        <v>1127</v>
      </c>
      <c r="X297" s="4">
        <v>2081</v>
      </c>
      <c r="Y297" s="4">
        <v>835</v>
      </c>
      <c r="Z297" s="4">
        <v>3903</v>
      </c>
      <c r="AA297" s="44">
        <v>1.0688730486653624E-4</v>
      </c>
      <c r="AB297" s="44">
        <v>2.5487150156465182E-5</v>
      </c>
      <c r="AC297" s="44">
        <v>1.9317655817326302E-5</v>
      </c>
      <c r="AD297" s="44">
        <v>2.0509215533114075E-5</v>
      </c>
      <c r="AE297" s="44">
        <v>2.0398857663970819E-5</v>
      </c>
      <c r="AF297" s="44">
        <v>4.1127900193409365E-5</v>
      </c>
      <c r="AG297" s="44">
        <v>1.5100662380916618E-4</v>
      </c>
      <c r="AH297" s="44">
        <v>4.3599909663496523E-4</v>
      </c>
      <c r="AI297" s="44">
        <v>1.3015991074748978E-3</v>
      </c>
      <c r="AJ297" s="44">
        <v>4.8991449450052731E-3</v>
      </c>
      <c r="AK297" s="44">
        <v>4.9802813662146423E-5</v>
      </c>
      <c r="AL297" s="44">
        <v>1.3530162590747075E-3</v>
      </c>
    </row>
    <row r="298" spans="1:38">
      <c r="A298" s="1" t="s">
        <v>34</v>
      </c>
      <c r="B298" s="1" t="s">
        <v>90</v>
      </c>
      <c r="C298" s="3">
        <v>1173210</v>
      </c>
      <c r="D298" s="3">
        <v>2291845</v>
      </c>
      <c r="E298" s="3">
        <v>2653520</v>
      </c>
      <c r="F298" s="3">
        <v>2871094</v>
      </c>
      <c r="G298" s="3">
        <v>2474240</v>
      </c>
      <c r="H298" s="3">
        <v>2725042</v>
      </c>
      <c r="I298" s="3">
        <v>2516354</v>
      </c>
      <c r="J298" s="3">
        <v>1657882</v>
      </c>
      <c r="K298" s="3">
        <v>886199</v>
      </c>
      <c r="L298" s="3">
        <v>433729</v>
      </c>
      <c r="M298" s="3">
        <v>16705305</v>
      </c>
      <c r="N298" s="3">
        <v>2977810</v>
      </c>
      <c r="O298" s="4">
        <v>102</v>
      </c>
      <c r="P298" s="4">
        <v>64</v>
      </c>
      <c r="Q298" s="4">
        <v>55</v>
      </c>
      <c r="R298" s="4">
        <v>66</v>
      </c>
      <c r="S298" s="4">
        <v>49</v>
      </c>
      <c r="T298" s="4">
        <v>115</v>
      </c>
      <c r="U298" s="4">
        <v>333</v>
      </c>
      <c r="V298" s="4">
        <v>655</v>
      </c>
      <c r="W298" s="4">
        <v>1134</v>
      </c>
      <c r="X298" s="4">
        <v>2166</v>
      </c>
      <c r="Y298" s="4">
        <v>784</v>
      </c>
      <c r="Z298" s="4">
        <v>3955</v>
      </c>
      <c r="AA298" s="44">
        <v>8.6940956861942875E-5</v>
      </c>
      <c r="AB298" s="44">
        <v>2.7925099646791121E-5</v>
      </c>
      <c r="AC298" s="44">
        <v>2.0727185022159245E-5</v>
      </c>
      <c r="AD298" s="44">
        <v>2.2987753100386125E-5</v>
      </c>
      <c r="AE298" s="44">
        <v>1.9804061045007759E-5</v>
      </c>
      <c r="AF298" s="44">
        <v>4.2201184422111661E-5</v>
      </c>
      <c r="AG298" s="44">
        <v>1.3233432180050978E-4</v>
      </c>
      <c r="AH298" s="44">
        <v>3.9508240031558336E-4</v>
      </c>
      <c r="AI298" s="44">
        <v>1.2796222970235804E-3</v>
      </c>
      <c r="AJ298" s="44">
        <v>4.9939017220430272E-3</v>
      </c>
      <c r="AK298" s="44">
        <v>4.693119940042998E-5</v>
      </c>
      <c r="AL298" s="44">
        <v>1.3281572699399894E-3</v>
      </c>
    </row>
    <row r="299" spans="1:38">
      <c r="A299" s="1" t="s">
        <v>35</v>
      </c>
      <c r="B299" s="1" t="s">
        <v>82</v>
      </c>
      <c r="C299" s="3">
        <v>629909</v>
      </c>
      <c r="D299" s="3">
        <v>1194009</v>
      </c>
      <c r="E299" s="3">
        <v>1259851</v>
      </c>
      <c r="F299" s="3">
        <v>1200419</v>
      </c>
      <c r="G299" s="3">
        <v>1313076</v>
      </c>
      <c r="H299" s="3">
        <v>1275393</v>
      </c>
      <c r="I299" s="3">
        <v>997469</v>
      </c>
      <c r="J299" s="3">
        <v>600751</v>
      </c>
      <c r="K299" s="3">
        <v>378448</v>
      </c>
      <c r="L299" s="3">
        <v>132036</v>
      </c>
      <c r="M299" s="3">
        <v>7870126</v>
      </c>
      <c r="N299" s="3">
        <v>1111235</v>
      </c>
      <c r="O299" s="4">
        <v>101</v>
      </c>
      <c r="P299" s="4">
        <v>66</v>
      </c>
      <c r="Q299" s="4">
        <v>60</v>
      </c>
      <c r="R299" s="4">
        <v>69</v>
      </c>
      <c r="S299" s="4">
        <v>62</v>
      </c>
      <c r="T299" s="4">
        <v>94</v>
      </c>
      <c r="U299" s="4">
        <v>108</v>
      </c>
      <c r="V299" s="4">
        <v>260</v>
      </c>
      <c r="W299" s="4">
        <v>475</v>
      </c>
      <c r="X299" s="4">
        <v>697</v>
      </c>
      <c r="Y299" s="4">
        <v>560</v>
      </c>
      <c r="Z299" s="4">
        <v>1432</v>
      </c>
      <c r="AA299" s="44">
        <v>1.6034062062932899E-4</v>
      </c>
      <c r="AB299" s="44">
        <v>5.5275965256543289E-5</v>
      </c>
      <c r="AC299" s="44">
        <v>4.7624679426376613E-5</v>
      </c>
      <c r="AD299" s="44">
        <v>5.747992992446804E-5</v>
      </c>
      <c r="AE299" s="44">
        <v>4.721737355644304E-5</v>
      </c>
      <c r="AF299" s="44">
        <v>7.3702772400350324E-5</v>
      </c>
      <c r="AG299" s="44">
        <v>1.082740415992878E-4</v>
      </c>
      <c r="AH299" s="44">
        <v>4.327916224858552E-4</v>
      </c>
      <c r="AI299" s="44">
        <v>1.2551261996364097E-3</v>
      </c>
      <c r="AJ299" s="44">
        <v>5.2788633403011301E-3</v>
      </c>
      <c r="AK299" s="44">
        <v>7.1155150502037704E-5</v>
      </c>
      <c r="AL299" s="44">
        <v>1.2886563148208974E-3</v>
      </c>
    </row>
    <row r="300" spans="1:38">
      <c r="A300" s="1" t="s">
        <v>35</v>
      </c>
      <c r="B300" s="1" t="s">
        <v>83</v>
      </c>
      <c r="C300" s="3">
        <v>619395</v>
      </c>
      <c r="D300" s="3">
        <v>1231019</v>
      </c>
      <c r="E300" s="3">
        <v>1287086</v>
      </c>
      <c r="F300" s="3">
        <v>1215829</v>
      </c>
      <c r="G300" s="3">
        <v>1332850</v>
      </c>
      <c r="H300" s="3">
        <v>1323391</v>
      </c>
      <c r="I300" s="3">
        <v>1062273</v>
      </c>
      <c r="J300" s="3">
        <v>646928</v>
      </c>
      <c r="K300" s="3">
        <v>379515</v>
      </c>
      <c r="L300" s="3">
        <v>134311</v>
      </c>
      <c r="M300" s="3">
        <v>8071843</v>
      </c>
      <c r="N300" s="3">
        <v>1160754</v>
      </c>
      <c r="O300" s="4">
        <v>102</v>
      </c>
      <c r="P300" s="4">
        <v>62</v>
      </c>
      <c r="Q300" s="4">
        <v>82</v>
      </c>
      <c r="R300" s="4">
        <v>59</v>
      </c>
      <c r="S300" s="4">
        <v>57</v>
      </c>
      <c r="T300" s="4">
        <v>51</v>
      </c>
      <c r="U300" s="4">
        <v>132</v>
      </c>
      <c r="V300" s="4">
        <v>213</v>
      </c>
      <c r="W300" s="4">
        <v>440</v>
      </c>
      <c r="X300" s="4">
        <v>783</v>
      </c>
      <c r="Y300" s="4">
        <v>545</v>
      </c>
      <c r="Z300" s="4">
        <v>1436</v>
      </c>
      <c r="AA300" s="44">
        <v>1.6467682173734047E-4</v>
      </c>
      <c r="AB300" s="44">
        <v>5.0364779097641871E-5</v>
      </c>
      <c r="AC300" s="44">
        <v>6.3709806493117009E-5</v>
      </c>
      <c r="AD300" s="44">
        <v>4.8526560889730382E-5</v>
      </c>
      <c r="AE300" s="44">
        <v>4.2765502494654313E-5</v>
      </c>
      <c r="AF300" s="44">
        <v>3.8537363485168024E-5</v>
      </c>
      <c r="AG300" s="44">
        <v>1.2426184229477732E-4</v>
      </c>
      <c r="AH300" s="44">
        <v>3.2924838621917738E-4</v>
      </c>
      <c r="AI300" s="44">
        <v>1.1593744647774133E-3</v>
      </c>
      <c r="AJ300" s="44">
        <v>5.8297533336807853E-3</v>
      </c>
      <c r="AK300" s="44">
        <v>6.7518657139391838E-5</v>
      </c>
      <c r="AL300" s="44">
        <v>1.2371269019964609E-3</v>
      </c>
    </row>
    <row r="301" spans="1:38">
      <c r="A301" s="1" t="s">
        <v>35</v>
      </c>
      <c r="B301" s="1" t="s">
        <v>84</v>
      </c>
      <c r="C301" s="3">
        <v>619098</v>
      </c>
      <c r="D301" s="3">
        <v>1236626</v>
      </c>
      <c r="E301" s="3">
        <v>1293501</v>
      </c>
      <c r="F301" s="3">
        <v>1217304</v>
      </c>
      <c r="G301" s="3">
        <v>1317107</v>
      </c>
      <c r="H301" s="3">
        <v>1327170</v>
      </c>
      <c r="I301" s="3">
        <v>1086489</v>
      </c>
      <c r="J301" s="3">
        <v>659006</v>
      </c>
      <c r="K301" s="3">
        <v>380528</v>
      </c>
      <c r="L301" s="3">
        <v>137428</v>
      </c>
      <c r="M301" s="3">
        <v>8097295</v>
      </c>
      <c r="N301" s="3">
        <v>1176962</v>
      </c>
      <c r="O301" s="4">
        <v>97</v>
      </c>
      <c r="P301" s="4">
        <v>61</v>
      </c>
      <c r="Q301" s="4">
        <v>60</v>
      </c>
      <c r="R301" s="4">
        <v>63</v>
      </c>
      <c r="S301" s="4">
        <v>75</v>
      </c>
      <c r="T301" s="4">
        <v>65</v>
      </c>
      <c r="U301" s="4">
        <v>109</v>
      </c>
      <c r="V301" s="4">
        <v>223</v>
      </c>
      <c r="W301" s="4">
        <v>412</v>
      </c>
      <c r="X301" s="4">
        <v>709</v>
      </c>
      <c r="Y301" s="4">
        <v>530</v>
      </c>
      <c r="Z301" s="4">
        <v>1344</v>
      </c>
      <c r="AA301" s="44">
        <v>1.5667955638687251E-4</v>
      </c>
      <c r="AB301" s="44">
        <v>4.9327767651658627E-5</v>
      </c>
      <c r="AC301" s="44">
        <v>4.6385739168350081E-5</v>
      </c>
      <c r="AD301" s="44">
        <v>5.1753711480451883E-5</v>
      </c>
      <c r="AE301" s="44">
        <v>5.6942981853410544E-5</v>
      </c>
      <c r="AF301" s="44">
        <v>4.8976393378391615E-5</v>
      </c>
      <c r="AG301" s="44">
        <v>1.0032315099370541E-4</v>
      </c>
      <c r="AH301" s="44">
        <v>3.3838842134972975E-4</v>
      </c>
      <c r="AI301" s="44">
        <v>1.0827061346339823E-3</v>
      </c>
      <c r="AJ301" s="44">
        <v>5.1590651104578399E-3</v>
      </c>
      <c r="AK301" s="44">
        <v>6.5453957154827631E-5</v>
      </c>
      <c r="AL301" s="44">
        <v>1.1419230187550661E-3</v>
      </c>
    </row>
    <row r="302" spans="1:38">
      <c r="A302" s="1" t="s">
        <v>35</v>
      </c>
      <c r="B302" s="1" t="s">
        <v>85</v>
      </c>
      <c r="C302" s="3">
        <v>616257</v>
      </c>
      <c r="D302" s="3">
        <v>1242066</v>
      </c>
      <c r="E302" s="3">
        <v>1304007</v>
      </c>
      <c r="F302" s="3">
        <v>1225218</v>
      </c>
      <c r="G302" s="3">
        <v>1302630</v>
      </c>
      <c r="H302" s="3">
        <v>1326692</v>
      </c>
      <c r="I302" s="3">
        <v>1109447</v>
      </c>
      <c r="J302" s="3">
        <v>684134</v>
      </c>
      <c r="K302" s="3">
        <v>381591</v>
      </c>
      <c r="L302" s="3">
        <v>140050</v>
      </c>
      <c r="M302" s="3">
        <v>8126317</v>
      </c>
      <c r="N302" s="3">
        <v>1205775</v>
      </c>
      <c r="O302" s="4">
        <v>129</v>
      </c>
      <c r="P302" s="4">
        <v>60</v>
      </c>
      <c r="Q302" s="4">
        <v>56</v>
      </c>
      <c r="R302" s="4">
        <v>67</v>
      </c>
      <c r="S302" s="4">
        <v>68</v>
      </c>
      <c r="T302" s="4">
        <v>79</v>
      </c>
      <c r="U302" s="4">
        <v>174</v>
      </c>
      <c r="V302" s="4">
        <v>293</v>
      </c>
      <c r="W302" s="4">
        <v>510</v>
      </c>
      <c r="X302" s="4">
        <v>794</v>
      </c>
      <c r="Y302" s="4">
        <v>633</v>
      </c>
      <c r="Z302" s="4">
        <v>1597</v>
      </c>
      <c r="AA302" s="44">
        <v>2.0932825103812209E-4</v>
      </c>
      <c r="AB302" s="44">
        <v>4.8306611725946931E-5</v>
      </c>
      <c r="AC302" s="44">
        <v>4.294455474548833E-5</v>
      </c>
      <c r="AD302" s="44">
        <v>5.4684146005037474E-5</v>
      </c>
      <c r="AE302" s="44">
        <v>5.2202083477272904E-5</v>
      </c>
      <c r="AF302" s="44">
        <v>5.9546601622682583E-5</v>
      </c>
      <c r="AG302" s="44">
        <v>1.5683489161717504E-4</v>
      </c>
      <c r="AH302" s="44">
        <v>4.2827867055284489E-4</v>
      </c>
      <c r="AI302" s="44">
        <v>1.3365095088720645E-3</v>
      </c>
      <c r="AJ302" s="44">
        <v>5.6694037843627275E-3</v>
      </c>
      <c r="AK302" s="44">
        <v>7.7895066116667614E-5</v>
      </c>
      <c r="AL302" s="44">
        <v>1.3244593726026829E-3</v>
      </c>
    </row>
    <row r="303" spans="1:38">
      <c r="A303" s="1" t="s">
        <v>35</v>
      </c>
      <c r="B303" s="1" t="s">
        <v>86</v>
      </c>
      <c r="C303" s="3">
        <v>616642</v>
      </c>
      <c r="D303" s="3">
        <v>1263340</v>
      </c>
      <c r="E303" s="3">
        <v>1323872</v>
      </c>
      <c r="F303" s="3">
        <v>1239161</v>
      </c>
      <c r="G303" s="3">
        <v>1301524</v>
      </c>
      <c r="H303" s="3">
        <v>1342221</v>
      </c>
      <c r="I303" s="3">
        <v>1144438</v>
      </c>
      <c r="J303" s="3">
        <v>720965</v>
      </c>
      <c r="K303" s="3">
        <v>388432</v>
      </c>
      <c r="L303" s="3">
        <v>146756</v>
      </c>
      <c r="M303" s="3">
        <v>8231198</v>
      </c>
      <c r="N303" s="3">
        <v>1256153</v>
      </c>
      <c r="O303" s="4">
        <v>146</v>
      </c>
      <c r="P303" s="4">
        <v>64</v>
      </c>
      <c r="Q303" s="4">
        <v>65</v>
      </c>
      <c r="R303" s="4">
        <v>65</v>
      </c>
      <c r="S303" s="4">
        <v>47</v>
      </c>
      <c r="T303" s="4">
        <v>86</v>
      </c>
      <c r="U303" s="4">
        <v>172</v>
      </c>
      <c r="V303" s="4">
        <v>288</v>
      </c>
      <c r="W303" s="4">
        <v>501</v>
      </c>
      <c r="X303" s="4">
        <v>797</v>
      </c>
      <c r="Y303" s="4">
        <v>645</v>
      </c>
      <c r="Z303" s="4">
        <v>1586</v>
      </c>
      <c r="AA303" s="44">
        <v>2.3676622740585298E-4</v>
      </c>
      <c r="AB303" s="44">
        <v>5.0659363275127838E-5</v>
      </c>
      <c r="AC303" s="44">
        <v>4.9098402262454375E-5</v>
      </c>
      <c r="AD303" s="44">
        <v>5.2454846464664396E-5</v>
      </c>
      <c r="AE303" s="44">
        <v>3.6111512350137224E-5</v>
      </c>
      <c r="AF303" s="44">
        <v>6.4072906026652838E-5</v>
      </c>
      <c r="AG303" s="44">
        <v>1.50292108440999E-4</v>
      </c>
      <c r="AH303" s="44">
        <v>3.9946460646494628E-4</v>
      </c>
      <c r="AI303" s="44">
        <v>1.2898010462577749E-3</v>
      </c>
      <c r="AJ303" s="44">
        <v>5.4307830684946438E-3</v>
      </c>
      <c r="AK303" s="44">
        <v>7.836040391690249E-5</v>
      </c>
      <c r="AL303" s="44">
        <v>1.2625850513432678E-3</v>
      </c>
    </row>
    <row r="304" spans="1:38">
      <c r="A304" s="1" t="s">
        <v>35</v>
      </c>
      <c r="B304" s="1" t="s">
        <v>87</v>
      </c>
      <c r="C304" s="3">
        <v>611557</v>
      </c>
      <c r="D304" s="3">
        <v>1272060</v>
      </c>
      <c r="E304" s="3">
        <v>1334034</v>
      </c>
      <c r="F304" s="3">
        <v>1251813</v>
      </c>
      <c r="G304" s="3">
        <v>1296230</v>
      </c>
      <c r="H304" s="3">
        <v>1345355</v>
      </c>
      <c r="I304" s="3">
        <v>1177155</v>
      </c>
      <c r="J304" s="3">
        <v>766342</v>
      </c>
      <c r="K304" s="3">
        <v>401722</v>
      </c>
      <c r="L304" s="3">
        <v>155890</v>
      </c>
      <c r="M304" s="3">
        <v>8288204</v>
      </c>
      <c r="N304" s="3">
        <v>1323954</v>
      </c>
      <c r="O304" s="4">
        <v>100</v>
      </c>
      <c r="P304" s="4">
        <v>78</v>
      </c>
      <c r="Q304" s="4">
        <v>65</v>
      </c>
      <c r="R304" s="4">
        <v>68</v>
      </c>
      <c r="S304" s="4">
        <v>68</v>
      </c>
      <c r="T304" s="4">
        <v>91</v>
      </c>
      <c r="U304" s="4">
        <v>170</v>
      </c>
      <c r="V304" s="4">
        <v>304</v>
      </c>
      <c r="W304" s="4">
        <v>479</v>
      </c>
      <c r="X304" s="4">
        <v>745</v>
      </c>
      <c r="Y304" s="4">
        <v>640</v>
      </c>
      <c r="Z304" s="4">
        <v>1528</v>
      </c>
      <c r="AA304" s="44">
        <v>1.6351705564648922E-4</v>
      </c>
      <c r="AB304" s="44">
        <v>6.1317862364982777E-5</v>
      </c>
      <c r="AC304" s="44">
        <v>4.8724395330253948E-5</v>
      </c>
      <c r="AD304" s="44">
        <v>5.4321212513370607E-5</v>
      </c>
      <c r="AE304" s="44">
        <v>5.2459825802519615E-5</v>
      </c>
      <c r="AF304" s="44">
        <v>6.7640139591408958E-5</v>
      </c>
      <c r="AG304" s="44">
        <v>1.4441598600014441E-4</v>
      </c>
      <c r="AH304" s="44">
        <v>3.9668972860681001E-4</v>
      </c>
      <c r="AI304" s="44">
        <v>1.1923668606648378E-3</v>
      </c>
      <c r="AJ304" s="44">
        <v>4.7790108409776124E-3</v>
      </c>
      <c r="AK304" s="44">
        <v>7.7218176579630521E-5</v>
      </c>
      <c r="AL304" s="44">
        <v>1.1541186476267302E-3</v>
      </c>
    </row>
    <row r="305" spans="1:38">
      <c r="A305" s="1" t="s">
        <v>35</v>
      </c>
      <c r="B305" s="1" t="s">
        <v>88</v>
      </c>
      <c r="C305" s="3">
        <v>571737</v>
      </c>
      <c r="D305" s="3">
        <v>1203753</v>
      </c>
      <c r="E305" s="3">
        <v>1273623</v>
      </c>
      <c r="F305" s="3">
        <v>1192210</v>
      </c>
      <c r="G305" s="3">
        <v>1216018</v>
      </c>
      <c r="H305" s="3">
        <v>1265549</v>
      </c>
      <c r="I305" s="3">
        <v>1121254</v>
      </c>
      <c r="J305" s="3">
        <v>742217</v>
      </c>
      <c r="K305" s="3">
        <v>378199</v>
      </c>
      <c r="L305" s="3">
        <v>144177</v>
      </c>
      <c r="M305" s="3">
        <v>7844144</v>
      </c>
      <c r="N305" s="3">
        <v>1264593</v>
      </c>
      <c r="O305" s="4">
        <v>127</v>
      </c>
      <c r="P305" s="4">
        <v>55</v>
      </c>
      <c r="Q305" s="4">
        <v>59</v>
      </c>
      <c r="R305" s="4">
        <v>56</v>
      </c>
      <c r="S305" s="4">
        <v>55</v>
      </c>
      <c r="T305" s="4">
        <v>87</v>
      </c>
      <c r="U305" s="4">
        <v>192</v>
      </c>
      <c r="V305" s="4">
        <v>365</v>
      </c>
      <c r="W305" s="4">
        <v>510</v>
      </c>
      <c r="X305" s="4">
        <v>903</v>
      </c>
      <c r="Y305" s="4">
        <v>631</v>
      </c>
      <c r="Z305" s="4">
        <v>1778</v>
      </c>
      <c r="AA305" s="44">
        <v>2.2213010527567746E-4</v>
      </c>
      <c r="AB305" s="44">
        <v>4.5690436493200848E-5</v>
      </c>
      <c r="AC305" s="44">
        <v>4.6324540307453616E-5</v>
      </c>
      <c r="AD305" s="44">
        <v>4.6971590575485862E-5</v>
      </c>
      <c r="AE305" s="44">
        <v>4.5229593640883606E-5</v>
      </c>
      <c r="AF305" s="44">
        <v>6.8744868827678738E-5</v>
      </c>
      <c r="AG305" s="44">
        <v>1.7123684731559487E-4</v>
      </c>
      <c r="AH305" s="44">
        <v>4.9176992712373876E-4</v>
      </c>
      <c r="AI305" s="44">
        <v>1.3484964264844697E-3</v>
      </c>
      <c r="AJ305" s="44">
        <v>6.2631348966894857E-3</v>
      </c>
      <c r="AK305" s="44">
        <v>8.0442174442488557E-5</v>
      </c>
      <c r="AL305" s="44">
        <v>1.4059859575373263E-3</v>
      </c>
    </row>
    <row r="306" spans="1:38">
      <c r="A306" s="1" t="s">
        <v>35</v>
      </c>
      <c r="B306" s="1" t="s">
        <v>89</v>
      </c>
      <c r="C306" s="3">
        <v>581745</v>
      </c>
      <c r="D306" s="3">
        <v>1240503</v>
      </c>
      <c r="E306" s="3">
        <v>1300778</v>
      </c>
      <c r="F306" s="3">
        <v>1243250</v>
      </c>
      <c r="G306" s="3">
        <v>1247094</v>
      </c>
      <c r="H306" s="3">
        <v>1306407</v>
      </c>
      <c r="I306" s="3">
        <v>1171054</v>
      </c>
      <c r="J306" s="3">
        <v>794988</v>
      </c>
      <c r="K306" s="3">
        <v>398497</v>
      </c>
      <c r="L306" s="3">
        <v>152055</v>
      </c>
      <c r="M306" s="3">
        <v>8090831</v>
      </c>
      <c r="N306" s="3">
        <v>1345540</v>
      </c>
      <c r="O306" s="4">
        <v>128</v>
      </c>
      <c r="P306" s="4">
        <v>70</v>
      </c>
      <c r="Q306" s="4">
        <v>61</v>
      </c>
      <c r="R306" s="4">
        <v>53</v>
      </c>
      <c r="S306" s="4">
        <v>65</v>
      </c>
      <c r="T306" s="4">
        <v>99</v>
      </c>
      <c r="U306" s="4">
        <v>184</v>
      </c>
      <c r="V306" s="4">
        <v>323</v>
      </c>
      <c r="W306" s="4">
        <v>487</v>
      </c>
      <c r="X306" s="4">
        <v>740</v>
      </c>
      <c r="Y306" s="4">
        <v>660</v>
      </c>
      <c r="Z306" s="4">
        <v>1550</v>
      </c>
      <c r="AA306" s="44">
        <v>2.2002767535604087E-4</v>
      </c>
      <c r="AB306" s="44">
        <v>5.6428722864837896E-5</v>
      </c>
      <c r="AC306" s="44">
        <v>4.6895012062012119E-5</v>
      </c>
      <c r="AD306" s="44">
        <v>4.2630203096722298E-5</v>
      </c>
      <c r="AE306" s="44">
        <v>5.2121171299035996E-5</v>
      </c>
      <c r="AF306" s="44">
        <v>7.5780365536926855E-5</v>
      </c>
      <c r="AG306" s="44">
        <v>1.5712341190073217E-4</v>
      </c>
      <c r="AH306" s="44">
        <v>4.0629544093747326E-4</v>
      </c>
      <c r="AI306" s="44">
        <v>1.2220920107303191E-3</v>
      </c>
      <c r="AJ306" s="44">
        <v>4.866660090098977E-3</v>
      </c>
      <c r="AK306" s="44">
        <v>8.1573821032722101E-5</v>
      </c>
      <c r="AL306" s="44">
        <v>1.1519538623898213E-3</v>
      </c>
    </row>
    <row r="307" spans="1:38">
      <c r="A307" s="1" t="s">
        <v>35</v>
      </c>
      <c r="B307" s="1" t="s">
        <v>90</v>
      </c>
      <c r="C307" s="3">
        <v>596188</v>
      </c>
      <c r="D307" s="3">
        <v>1273298</v>
      </c>
      <c r="E307" s="3">
        <v>1349978</v>
      </c>
      <c r="F307" s="3">
        <v>1299950</v>
      </c>
      <c r="G307" s="3">
        <v>1277317</v>
      </c>
      <c r="H307" s="3">
        <v>1350960</v>
      </c>
      <c r="I307" s="3">
        <v>1243861</v>
      </c>
      <c r="J307" s="3">
        <v>874333</v>
      </c>
      <c r="K307" s="3">
        <v>429212</v>
      </c>
      <c r="L307" s="3">
        <v>162068</v>
      </c>
      <c r="M307" s="3">
        <v>8391552</v>
      </c>
      <c r="N307" s="3">
        <v>1465613</v>
      </c>
      <c r="O307" s="4">
        <v>99</v>
      </c>
      <c r="P307" s="4">
        <v>80</v>
      </c>
      <c r="Q307" s="4">
        <v>57</v>
      </c>
      <c r="R307" s="4">
        <v>69</v>
      </c>
      <c r="S307" s="4">
        <v>64</v>
      </c>
      <c r="T307" s="4">
        <v>89</v>
      </c>
      <c r="U307" s="4">
        <v>221</v>
      </c>
      <c r="V307" s="4">
        <v>363</v>
      </c>
      <c r="W307" s="4">
        <v>514</v>
      </c>
      <c r="X307" s="4">
        <v>813</v>
      </c>
      <c r="Y307" s="4">
        <v>679</v>
      </c>
      <c r="Z307" s="4">
        <v>1690</v>
      </c>
      <c r="AA307" s="44">
        <v>1.6605500278435662E-4</v>
      </c>
      <c r="AB307" s="44">
        <v>6.2828968552530512E-5</v>
      </c>
      <c r="AC307" s="44">
        <v>4.2222910299278952E-5</v>
      </c>
      <c r="AD307" s="44">
        <v>5.3078964575560601E-5</v>
      </c>
      <c r="AE307" s="44">
        <v>5.0105024829388473E-5</v>
      </c>
      <c r="AF307" s="44">
        <v>6.5879078581157109E-5</v>
      </c>
      <c r="AG307" s="44">
        <v>1.7767258560241056E-4</v>
      </c>
      <c r="AH307" s="44">
        <v>4.1517362377949818E-4</v>
      </c>
      <c r="AI307" s="44">
        <v>1.1975434051238083E-3</v>
      </c>
      <c r="AJ307" s="44">
        <v>5.0164128637362098E-3</v>
      </c>
      <c r="AK307" s="44">
        <v>8.0914710413520645E-5</v>
      </c>
      <c r="AL307" s="44">
        <v>1.1531011256040989E-3</v>
      </c>
    </row>
    <row r="308" spans="1:38">
      <c r="A308" s="1" t="s">
        <v>36</v>
      </c>
      <c r="B308" s="1" t="s">
        <v>82</v>
      </c>
      <c r="C308" s="3">
        <v>39270</v>
      </c>
      <c r="D308" s="3">
        <v>73633</v>
      </c>
      <c r="E308" s="3">
        <v>110414</v>
      </c>
      <c r="F308" s="3">
        <v>75394</v>
      </c>
      <c r="G308" s="3">
        <v>72780</v>
      </c>
      <c r="H308" s="3">
        <v>88504</v>
      </c>
      <c r="I308" s="3">
        <v>65287</v>
      </c>
      <c r="J308" s="3">
        <v>40963</v>
      </c>
      <c r="K308" s="3">
        <v>32570</v>
      </c>
      <c r="L308" s="3">
        <v>15287</v>
      </c>
      <c r="M308" s="3">
        <v>525282</v>
      </c>
      <c r="N308" s="3">
        <v>88820</v>
      </c>
      <c r="O308" s="4">
        <v>135</v>
      </c>
      <c r="P308" s="4">
        <v>56</v>
      </c>
      <c r="Q308" s="4">
        <v>54</v>
      </c>
      <c r="R308" s="4">
        <v>69</v>
      </c>
      <c r="S308" s="4">
        <v>56</v>
      </c>
      <c r="T308" s="4">
        <v>58</v>
      </c>
      <c r="U308" s="4">
        <v>67</v>
      </c>
      <c r="V308" s="4">
        <v>69</v>
      </c>
      <c r="W308" s="4">
        <v>46</v>
      </c>
      <c r="X308" s="4">
        <v>77</v>
      </c>
      <c r="Y308" s="4">
        <v>495</v>
      </c>
      <c r="Z308" s="4">
        <v>192</v>
      </c>
      <c r="AA308" s="44">
        <v>3.437738731856379E-3</v>
      </c>
      <c r="AB308" s="44">
        <v>7.6052856735431122E-4</v>
      </c>
      <c r="AC308" s="44">
        <v>4.890684152371982E-4</v>
      </c>
      <c r="AD308" s="44">
        <v>9.1519219035997561E-4</v>
      </c>
      <c r="AE308" s="44">
        <v>7.6944215443803241E-4</v>
      </c>
      <c r="AF308" s="44">
        <v>6.5533761185935103E-4</v>
      </c>
      <c r="AG308" s="44">
        <v>1.0262379953130025E-3</v>
      </c>
      <c r="AH308" s="44">
        <v>1.6844469399213925E-3</v>
      </c>
      <c r="AI308" s="44">
        <v>1.4123426466073074E-3</v>
      </c>
      <c r="AJ308" s="44">
        <v>5.0369595080787593E-3</v>
      </c>
      <c r="AK308" s="44">
        <v>9.4235096576695946E-4</v>
      </c>
      <c r="AL308" s="44">
        <v>2.1616752983562261E-3</v>
      </c>
    </row>
    <row r="309" spans="1:38">
      <c r="A309" s="1" t="s">
        <v>36</v>
      </c>
      <c r="B309" s="1" t="s">
        <v>83</v>
      </c>
      <c r="C309" s="3">
        <v>35802</v>
      </c>
      <c r="D309" s="3">
        <v>68061</v>
      </c>
      <c r="E309" s="3">
        <v>86644</v>
      </c>
      <c r="F309" s="3">
        <v>70893</v>
      </c>
      <c r="G309" s="3">
        <v>66342</v>
      </c>
      <c r="H309" s="3">
        <v>82734</v>
      </c>
      <c r="I309" s="3">
        <v>64707</v>
      </c>
      <c r="J309" s="3">
        <v>39194</v>
      </c>
      <c r="K309" s="3">
        <v>29374</v>
      </c>
      <c r="L309" s="3">
        <v>13777</v>
      </c>
      <c r="M309" s="3">
        <v>475183</v>
      </c>
      <c r="N309" s="3">
        <v>82345</v>
      </c>
      <c r="O309" s="4">
        <v>127</v>
      </c>
      <c r="P309" s="4">
        <v>59</v>
      </c>
      <c r="Q309" s="4">
        <v>51</v>
      </c>
      <c r="R309" s="4">
        <v>70</v>
      </c>
      <c r="S309" s="4">
        <v>64</v>
      </c>
      <c r="T309" s="4">
        <v>62</v>
      </c>
      <c r="U309" s="4">
        <v>62</v>
      </c>
      <c r="V309" s="4">
        <v>64</v>
      </c>
      <c r="W309" s="4">
        <v>64</v>
      </c>
      <c r="X309" s="4">
        <v>74</v>
      </c>
      <c r="Y309" s="4">
        <v>495</v>
      </c>
      <c r="Z309" s="4">
        <v>202</v>
      </c>
      <c r="AA309" s="44">
        <v>3.5472878610133514E-3</v>
      </c>
      <c r="AB309" s="44">
        <v>8.6686942595612761E-4</v>
      </c>
      <c r="AC309" s="44">
        <v>5.8861548404967449E-4</v>
      </c>
      <c r="AD309" s="44">
        <v>9.8740355183163354E-4</v>
      </c>
      <c r="AE309" s="44">
        <v>9.6469807964788524E-4</v>
      </c>
      <c r="AF309" s="44">
        <v>7.4938961007566419E-4</v>
      </c>
      <c r="AG309" s="44">
        <v>9.5816526805446087E-4</v>
      </c>
      <c r="AH309" s="44">
        <v>1.6329029953564321E-3</v>
      </c>
      <c r="AI309" s="44">
        <v>2.1787975760876968E-3</v>
      </c>
      <c r="AJ309" s="44">
        <v>5.3712709588444509E-3</v>
      </c>
      <c r="AK309" s="44">
        <v>1.0417039330110716E-3</v>
      </c>
      <c r="AL309" s="44">
        <v>2.4530936911773635E-3</v>
      </c>
    </row>
    <row r="310" spans="1:38">
      <c r="A310" s="1" t="s">
        <v>36</v>
      </c>
      <c r="B310" s="1" t="s">
        <v>84</v>
      </c>
      <c r="C310" s="3">
        <v>42127</v>
      </c>
      <c r="D310" s="3">
        <v>78763</v>
      </c>
      <c r="E310" s="3">
        <v>107730</v>
      </c>
      <c r="F310" s="3">
        <v>85937</v>
      </c>
      <c r="G310" s="3">
        <v>75048</v>
      </c>
      <c r="H310" s="3">
        <v>94146</v>
      </c>
      <c r="I310" s="3">
        <v>76774</v>
      </c>
      <c r="J310" s="3">
        <v>45044</v>
      </c>
      <c r="K310" s="3">
        <v>33405</v>
      </c>
      <c r="L310" s="3">
        <v>15837</v>
      </c>
      <c r="M310" s="3">
        <v>560525</v>
      </c>
      <c r="N310" s="3">
        <v>94286</v>
      </c>
      <c r="O310" s="4">
        <v>132</v>
      </c>
      <c r="P310" s="4">
        <v>51</v>
      </c>
      <c r="Q310" s="4">
        <v>52</v>
      </c>
      <c r="R310" s="4">
        <v>59</v>
      </c>
      <c r="S310" s="4">
        <v>75</v>
      </c>
      <c r="T310" s="4">
        <v>55</v>
      </c>
      <c r="U310" s="4">
        <v>56</v>
      </c>
      <c r="V310" s="4">
        <v>49</v>
      </c>
      <c r="W310" s="4">
        <v>48</v>
      </c>
      <c r="X310" s="4">
        <v>78</v>
      </c>
      <c r="Y310" s="4">
        <v>480</v>
      </c>
      <c r="Z310" s="4">
        <v>175</v>
      </c>
      <c r="AA310" s="44">
        <v>3.1333823913404705E-3</v>
      </c>
      <c r="AB310" s="44">
        <v>6.4751215672333455E-4</v>
      </c>
      <c r="AC310" s="44">
        <v>4.8268820198644758E-4</v>
      </c>
      <c r="AD310" s="44">
        <v>6.8654944901497608E-4</v>
      </c>
      <c r="AE310" s="44">
        <v>9.9936040933802368E-4</v>
      </c>
      <c r="AF310" s="44">
        <v>5.8419901004822298E-4</v>
      </c>
      <c r="AG310" s="44">
        <v>7.2941360356370644E-4</v>
      </c>
      <c r="AH310" s="44">
        <v>1.087825237545511E-3</v>
      </c>
      <c r="AI310" s="44">
        <v>1.4369106421194431E-3</v>
      </c>
      <c r="AJ310" s="44">
        <v>4.9251752225800338E-3</v>
      </c>
      <c r="AK310" s="44">
        <v>8.5634003835689755E-4</v>
      </c>
      <c r="AL310" s="44">
        <v>1.8560549816515708E-3</v>
      </c>
    </row>
    <row r="311" spans="1:38">
      <c r="A311" s="1" t="s">
        <v>36</v>
      </c>
      <c r="B311" s="1" t="s">
        <v>85</v>
      </c>
      <c r="C311" s="3">
        <v>41924</v>
      </c>
      <c r="D311" s="3">
        <v>76861</v>
      </c>
      <c r="E311" s="3">
        <v>104735</v>
      </c>
      <c r="F311" s="3">
        <v>86939</v>
      </c>
      <c r="G311" s="3">
        <v>72776</v>
      </c>
      <c r="H311" s="3">
        <v>90964</v>
      </c>
      <c r="I311" s="3">
        <v>78192</v>
      </c>
      <c r="J311" s="3">
        <v>45268</v>
      </c>
      <c r="K311" s="3">
        <v>31171</v>
      </c>
      <c r="L311" s="3">
        <v>14951</v>
      </c>
      <c r="M311" s="3">
        <v>552391</v>
      </c>
      <c r="N311" s="3">
        <v>91390</v>
      </c>
      <c r="O311" s="4">
        <v>122</v>
      </c>
      <c r="P311" s="4">
        <v>72</v>
      </c>
      <c r="Q311" s="4">
        <v>79</v>
      </c>
      <c r="R311" s="4">
        <v>84</v>
      </c>
      <c r="S311" s="4">
        <v>47</v>
      </c>
      <c r="T311" s="4">
        <v>52</v>
      </c>
      <c r="U311" s="4">
        <v>53</v>
      </c>
      <c r="V311" s="4">
        <v>58</v>
      </c>
      <c r="W311" s="4">
        <v>66</v>
      </c>
      <c r="X311" s="4">
        <v>77</v>
      </c>
      <c r="Y311" s="4">
        <v>509</v>
      </c>
      <c r="Z311" s="4">
        <v>201</v>
      </c>
      <c r="AA311" s="44">
        <v>2.9100276691155424E-3</v>
      </c>
      <c r="AB311" s="44">
        <v>9.3675596206138352E-4</v>
      </c>
      <c r="AC311" s="44">
        <v>7.5428462309638615E-4</v>
      </c>
      <c r="AD311" s="44">
        <v>9.661946882296783E-4</v>
      </c>
      <c r="AE311" s="44">
        <v>6.4581730240738703E-4</v>
      </c>
      <c r="AF311" s="44">
        <v>5.7165472054878849E-4</v>
      </c>
      <c r="AG311" s="44">
        <v>6.778187026805811E-4</v>
      </c>
      <c r="AH311" s="44">
        <v>1.2812582839975258E-3</v>
      </c>
      <c r="AI311" s="44">
        <v>2.1173526675435502E-3</v>
      </c>
      <c r="AJ311" s="44">
        <v>5.1501571801217307E-3</v>
      </c>
      <c r="AK311" s="44">
        <v>9.214487564062412E-4</v>
      </c>
      <c r="AL311" s="44">
        <v>2.1993653572600939E-3</v>
      </c>
    </row>
    <row r="312" spans="1:38">
      <c r="A312" s="1" t="s">
        <v>36</v>
      </c>
      <c r="B312" s="1" t="s">
        <v>86</v>
      </c>
      <c r="C312" s="3">
        <v>41575</v>
      </c>
      <c r="D312" s="3">
        <v>76737</v>
      </c>
      <c r="E312" s="3">
        <v>104486</v>
      </c>
      <c r="F312" s="3">
        <v>87391</v>
      </c>
      <c r="G312" s="3">
        <v>71083</v>
      </c>
      <c r="H312" s="3">
        <v>86614</v>
      </c>
      <c r="I312" s="3">
        <v>78884</v>
      </c>
      <c r="J312" s="3">
        <v>44859</v>
      </c>
      <c r="K312" s="3">
        <v>30605</v>
      </c>
      <c r="L312" s="3">
        <v>14457</v>
      </c>
      <c r="M312" s="3">
        <v>546770</v>
      </c>
      <c r="N312" s="3">
        <v>89921</v>
      </c>
      <c r="O312" s="4">
        <v>118</v>
      </c>
      <c r="P312" s="4">
        <v>77</v>
      </c>
      <c r="Q312" s="4">
        <v>58</v>
      </c>
      <c r="R312" s="4">
        <v>62</v>
      </c>
      <c r="S312" s="4">
        <v>71</v>
      </c>
      <c r="T312" s="4">
        <v>50</v>
      </c>
      <c r="U312" s="4">
        <v>70</v>
      </c>
      <c r="V312" s="4">
        <v>74</v>
      </c>
      <c r="W312" s="4">
        <v>76</v>
      </c>
      <c r="X312" s="4">
        <v>80</v>
      </c>
      <c r="Y312" s="4">
        <v>506</v>
      </c>
      <c r="Z312" s="4">
        <v>230</v>
      </c>
      <c r="AA312" s="44">
        <v>2.8382441371016236E-3</v>
      </c>
      <c r="AB312" s="44">
        <v>1.0034272906160001E-3</v>
      </c>
      <c r="AC312" s="44">
        <v>5.5509829068009107E-4</v>
      </c>
      <c r="AD312" s="44">
        <v>7.0945520705793504E-4</v>
      </c>
      <c r="AE312" s="44">
        <v>9.9883235091372067E-4</v>
      </c>
      <c r="AF312" s="44">
        <v>5.7727388182049087E-4</v>
      </c>
      <c r="AG312" s="44">
        <v>8.8737893615942393E-4</v>
      </c>
      <c r="AH312" s="44">
        <v>1.6496132325731737E-3</v>
      </c>
      <c r="AI312" s="44">
        <v>2.4832543702009474E-3</v>
      </c>
      <c r="AJ312" s="44">
        <v>5.5336515182956353E-3</v>
      </c>
      <c r="AK312" s="44">
        <v>9.2543482634380083E-4</v>
      </c>
      <c r="AL312" s="44">
        <v>2.5578007362017773E-3</v>
      </c>
    </row>
    <row r="313" spans="1:38">
      <c r="A313" s="1" t="s">
        <v>36</v>
      </c>
      <c r="B313" s="1" t="s">
        <v>87</v>
      </c>
      <c r="C313" s="3">
        <v>42183</v>
      </c>
      <c r="D313" s="3">
        <v>77402</v>
      </c>
      <c r="E313" s="3">
        <v>104690</v>
      </c>
      <c r="F313" s="3">
        <v>89142</v>
      </c>
      <c r="G313" s="3">
        <v>71127</v>
      </c>
      <c r="H313" s="3">
        <v>80527</v>
      </c>
      <c r="I313" s="3">
        <v>75842</v>
      </c>
      <c r="J313" s="3">
        <v>44025</v>
      </c>
      <c r="K313" s="3">
        <v>27980</v>
      </c>
      <c r="L313" s="3">
        <v>13148</v>
      </c>
      <c r="M313" s="3">
        <v>540913</v>
      </c>
      <c r="N313" s="3">
        <v>85153</v>
      </c>
      <c r="O313" s="4">
        <v>130</v>
      </c>
      <c r="P313" s="4">
        <v>68</v>
      </c>
      <c r="Q313" s="4">
        <v>60</v>
      </c>
      <c r="R313" s="4">
        <v>84</v>
      </c>
      <c r="S313" s="4">
        <v>60</v>
      </c>
      <c r="T313" s="4">
        <v>56</v>
      </c>
      <c r="U313" s="4">
        <v>56</v>
      </c>
      <c r="V313" s="4">
        <v>51</v>
      </c>
      <c r="W313" s="4">
        <v>77</v>
      </c>
      <c r="X313" s="4">
        <v>107</v>
      </c>
      <c r="Y313" s="4">
        <v>514</v>
      </c>
      <c r="Z313" s="4">
        <v>235</v>
      </c>
      <c r="AA313" s="44">
        <v>3.0818102079036578E-3</v>
      </c>
      <c r="AB313" s="44">
        <v>8.7853027053564508E-4</v>
      </c>
      <c r="AC313" s="44">
        <v>5.7312064189511897E-4</v>
      </c>
      <c r="AD313" s="44">
        <v>9.4231675304570241E-4</v>
      </c>
      <c r="AE313" s="44">
        <v>8.435615167236071E-4</v>
      </c>
      <c r="AF313" s="44">
        <v>6.9541892781303165E-4</v>
      </c>
      <c r="AG313" s="44">
        <v>7.3837715250125264E-4</v>
      </c>
      <c r="AH313" s="44">
        <v>1.1584327086882453E-3</v>
      </c>
      <c r="AI313" s="44">
        <v>2.7519656897784131E-3</v>
      </c>
      <c r="AJ313" s="44">
        <v>8.1381198661393366E-3</v>
      </c>
      <c r="AK313" s="44">
        <v>9.5024523352184179E-4</v>
      </c>
      <c r="AL313" s="44">
        <v>2.7597383533169706E-3</v>
      </c>
    </row>
    <row r="314" spans="1:38">
      <c r="A314" s="1" t="s">
        <v>36</v>
      </c>
      <c r="B314" s="1" t="s">
        <v>88</v>
      </c>
      <c r="C314" s="3">
        <v>43448</v>
      </c>
      <c r="D314" s="3">
        <v>79016</v>
      </c>
      <c r="E314" s="3">
        <v>105693</v>
      </c>
      <c r="F314" s="3">
        <v>94621</v>
      </c>
      <c r="G314" s="3">
        <v>73289</v>
      </c>
      <c r="H314" s="3">
        <v>82755</v>
      </c>
      <c r="I314" s="3">
        <v>81501</v>
      </c>
      <c r="J314" s="3">
        <v>47169</v>
      </c>
      <c r="K314" s="3">
        <v>28894</v>
      </c>
      <c r="L314" s="3">
        <v>14635</v>
      </c>
      <c r="M314" s="3">
        <v>560323</v>
      </c>
      <c r="N314" s="3">
        <v>90698</v>
      </c>
      <c r="O314" s="4">
        <v>130</v>
      </c>
      <c r="P314" s="4">
        <v>66</v>
      </c>
      <c r="Q314" s="4">
        <v>69</v>
      </c>
      <c r="R314" s="4">
        <v>67</v>
      </c>
      <c r="S314" s="4">
        <v>66</v>
      </c>
      <c r="T314" s="4">
        <v>68</v>
      </c>
      <c r="U314" s="4">
        <v>55</v>
      </c>
      <c r="V314" s="4">
        <v>56</v>
      </c>
      <c r="W314" s="4">
        <v>61</v>
      </c>
      <c r="X314" s="4">
        <v>85</v>
      </c>
      <c r="Y314" s="4">
        <v>521</v>
      </c>
      <c r="Z314" s="4">
        <v>202</v>
      </c>
      <c r="AA314" s="44">
        <v>2.9920824894126312E-3</v>
      </c>
      <c r="AB314" s="44">
        <v>8.3527386858357798E-4</v>
      </c>
      <c r="AC314" s="44">
        <v>6.5283415174136419E-4</v>
      </c>
      <c r="AD314" s="44">
        <v>7.0808805656249671E-4</v>
      </c>
      <c r="AE314" s="44">
        <v>9.0054442003574889E-4</v>
      </c>
      <c r="AF314" s="44">
        <v>8.2170261615612352E-4</v>
      </c>
      <c r="AG314" s="44">
        <v>6.7483834554177247E-4</v>
      </c>
      <c r="AH314" s="44">
        <v>1.1872204201912272E-3</v>
      </c>
      <c r="AI314" s="44">
        <v>2.1111649477400154E-3</v>
      </c>
      <c r="AJ314" s="44">
        <v>5.8079945336522035E-3</v>
      </c>
      <c r="AK314" s="44">
        <v>9.2982083548239143E-4</v>
      </c>
      <c r="AL314" s="44">
        <v>2.2271714922048997E-3</v>
      </c>
    </row>
    <row r="315" spans="1:38">
      <c r="A315" s="1" t="s">
        <v>36</v>
      </c>
      <c r="B315" s="1" t="s">
        <v>89</v>
      </c>
      <c r="C315" s="3">
        <v>39451</v>
      </c>
      <c r="D315" s="3">
        <v>70580</v>
      </c>
      <c r="E315" s="3">
        <v>86862</v>
      </c>
      <c r="F315" s="3">
        <v>84413</v>
      </c>
      <c r="G315" s="3">
        <v>65240</v>
      </c>
      <c r="H315" s="3">
        <v>70873</v>
      </c>
      <c r="I315" s="3">
        <v>71417</v>
      </c>
      <c r="J315" s="3">
        <v>42131</v>
      </c>
      <c r="K315" s="3">
        <v>25165</v>
      </c>
      <c r="L315" s="3">
        <v>13459</v>
      </c>
      <c r="M315" s="3">
        <v>488836</v>
      </c>
      <c r="N315" s="3">
        <v>80755</v>
      </c>
      <c r="O315" s="4">
        <v>133</v>
      </c>
      <c r="P315" s="4">
        <v>49</v>
      </c>
      <c r="Q315" s="4">
        <v>58</v>
      </c>
      <c r="R315" s="4">
        <v>67</v>
      </c>
      <c r="S315" s="4">
        <v>51</v>
      </c>
      <c r="T315" s="4">
        <v>58</v>
      </c>
      <c r="U315" s="4">
        <v>64</v>
      </c>
      <c r="V315" s="4">
        <v>62</v>
      </c>
      <c r="W315" s="4">
        <v>53</v>
      </c>
      <c r="X315" s="4">
        <v>54</v>
      </c>
      <c r="Y315" s="4">
        <v>480</v>
      </c>
      <c r="Z315" s="4">
        <v>169</v>
      </c>
      <c r="AA315" s="44">
        <v>3.3712706902233151E-3</v>
      </c>
      <c r="AB315" s="44">
        <v>6.9424766222725984E-4</v>
      </c>
      <c r="AC315" s="44">
        <v>6.6772581796412697E-4</v>
      </c>
      <c r="AD315" s="44">
        <v>7.9371660763152591E-4</v>
      </c>
      <c r="AE315" s="44">
        <v>7.8172900061312077E-4</v>
      </c>
      <c r="AF315" s="44">
        <v>8.1836524487463494E-4</v>
      </c>
      <c r="AG315" s="44">
        <v>8.9614517551843398E-4</v>
      </c>
      <c r="AH315" s="44">
        <v>1.4716004842040304E-3</v>
      </c>
      <c r="AI315" s="44">
        <v>2.1060997417047486E-3</v>
      </c>
      <c r="AJ315" s="44">
        <v>4.012185154914927E-3</v>
      </c>
      <c r="AK315" s="44">
        <v>9.8192440818597646E-4</v>
      </c>
      <c r="AL315" s="44">
        <v>2.0927496749427281E-3</v>
      </c>
    </row>
    <row r="316" spans="1:38">
      <c r="A316" s="1" t="s">
        <v>36</v>
      </c>
      <c r="B316" s="1" t="s">
        <v>90</v>
      </c>
      <c r="C316" s="3">
        <v>46750</v>
      </c>
      <c r="D316" s="3">
        <v>84445</v>
      </c>
      <c r="E316" s="3">
        <v>112320</v>
      </c>
      <c r="F316" s="3">
        <v>103395</v>
      </c>
      <c r="G316" s="3">
        <v>79044</v>
      </c>
      <c r="H316" s="3">
        <v>81634</v>
      </c>
      <c r="I316" s="3">
        <v>86268</v>
      </c>
      <c r="J316" s="3">
        <v>54231</v>
      </c>
      <c r="K316" s="3">
        <v>31040</v>
      </c>
      <c r="L316" s="3">
        <v>16168</v>
      </c>
      <c r="M316" s="3">
        <v>593856</v>
      </c>
      <c r="N316" s="3">
        <v>101439</v>
      </c>
      <c r="O316" s="4">
        <v>129</v>
      </c>
      <c r="P316" s="4">
        <v>66</v>
      </c>
      <c r="Q316" s="4">
        <v>53</v>
      </c>
      <c r="R316" s="4">
        <v>53</v>
      </c>
      <c r="S316" s="4">
        <v>67</v>
      </c>
      <c r="T316" s="4">
        <v>58</v>
      </c>
      <c r="U316" s="4">
        <v>51</v>
      </c>
      <c r="V316" s="4">
        <v>57</v>
      </c>
      <c r="W316" s="4">
        <v>62</v>
      </c>
      <c r="X316" s="4">
        <v>73</v>
      </c>
      <c r="Y316" s="4">
        <v>477</v>
      </c>
      <c r="Z316" s="4">
        <v>192</v>
      </c>
      <c r="AA316" s="44">
        <v>2.7593582887700534E-3</v>
      </c>
      <c r="AB316" s="44">
        <v>7.8157380543549058E-4</v>
      </c>
      <c r="AC316" s="44">
        <v>4.7186609686609689E-4</v>
      </c>
      <c r="AD316" s="44">
        <v>5.1259732095362441E-4</v>
      </c>
      <c r="AE316" s="44">
        <v>8.4762916856434393E-4</v>
      </c>
      <c r="AF316" s="44">
        <v>7.1048827694343043E-4</v>
      </c>
      <c r="AG316" s="44">
        <v>5.9118097092780632E-4</v>
      </c>
      <c r="AH316" s="44">
        <v>1.0510593571942247E-3</v>
      </c>
      <c r="AI316" s="44">
        <v>1.997422680412371E-3</v>
      </c>
      <c r="AJ316" s="44">
        <v>4.5150915388421572E-3</v>
      </c>
      <c r="AK316" s="44">
        <v>8.0322502424830266E-4</v>
      </c>
      <c r="AL316" s="44">
        <v>1.892763138437879E-3</v>
      </c>
    </row>
    <row r="317" spans="1:38">
      <c r="A317" s="1" t="s">
        <v>37</v>
      </c>
      <c r="B317" s="1" t="s">
        <v>82</v>
      </c>
      <c r="C317" s="3">
        <v>737238</v>
      </c>
      <c r="D317" s="3">
        <v>1520468</v>
      </c>
      <c r="E317" s="3">
        <v>1550589</v>
      </c>
      <c r="F317" s="3">
        <v>1462750</v>
      </c>
      <c r="G317" s="3">
        <v>1585348</v>
      </c>
      <c r="H317" s="3">
        <v>1737750</v>
      </c>
      <c r="I317" s="3">
        <v>1296381</v>
      </c>
      <c r="J317" s="3">
        <v>793429</v>
      </c>
      <c r="K317" s="3">
        <v>551716</v>
      </c>
      <c r="L317" s="3">
        <v>212150</v>
      </c>
      <c r="M317" s="3">
        <v>9890524</v>
      </c>
      <c r="N317" s="3">
        <v>1557295</v>
      </c>
      <c r="O317" s="4">
        <v>113</v>
      </c>
      <c r="P317" s="4">
        <v>64</v>
      </c>
      <c r="Q317" s="4">
        <v>62</v>
      </c>
      <c r="R317" s="4">
        <v>74</v>
      </c>
      <c r="S317" s="4">
        <v>88</v>
      </c>
      <c r="T317" s="4">
        <v>102</v>
      </c>
      <c r="U317" s="4">
        <v>153</v>
      </c>
      <c r="V317" s="4">
        <v>245</v>
      </c>
      <c r="W317" s="4">
        <v>570</v>
      </c>
      <c r="X317" s="4">
        <v>825</v>
      </c>
      <c r="Y317" s="4">
        <v>656</v>
      </c>
      <c r="Z317" s="4">
        <v>1640</v>
      </c>
      <c r="AA317" s="44">
        <v>1.5327479050184607E-4</v>
      </c>
      <c r="AB317" s="44">
        <v>4.2092303159290426E-5</v>
      </c>
      <c r="AC317" s="44">
        <v>3.9984805773805957E-5</v>
      </c>
      <c r="AD317" s="44">
        <v>5.058964279610323E-5</v>
      </c>
      <c r="AE317" s="44">
        <v>5.5508317416743834E-5</v>
      </c>
      <c r="AF317" s="44">
        <v>5.8696590418644797E-5</v>
      </c>
      <c r="AG317" s="44">
        <v>1.1802085960840216E-4</v>
      </c>
      <c r="AH317" s="44">
        <v>3.0878629341755845E-4</v>
      </c>
      <c r="AI317" s="44">
        <v>1.0331402388185226E-3</v>
      </c>
      <c r="AJ317" s="44">
        <v>3.8887579542776335E-3</v>
      </c>
      <c r="AK317" s="44">
        <v>6.6326111740894615E-5</v>
      </c>
      <c r="AL317" s="44">
        <v>1.0531081137485191E-3</v>
      </c>
    </row>
    <row r="318" spans="1:38">
      <c r="A318" s="1" t="s">
        <v>37</v>
      </c>
      <c r="B318" s="1" t="s">
        <v>83</v>
      </c>
      <c r="C318" s="3">
        <v>720747</v>
      </c>
      <c r="D318" s="3">
        <v>1531225</v>
      </c>
      <c r="E318" s="3">
        <v>1581920</v>
      </c>
      <c r="F318" s="3">
        <v>1406374</v>
      </c>
      <c r="G318" s="3">
        <v>1536269</v>
      </c>
      <c r="H318" s="3">
        <v>1732982</v>
      </c>
      <c r="I318" s="3">
        <v>1355254</v>
      </c>
      <c r="J318" s="3">
        <v>811122</v>
      </c>
      <c r="K318" s="3">
        <v>546897</v>
      </c>
      <c r="L318" s="3">
        <v>215826</v>
      </c>
      <c r="M318" s="3">
        <v>9864771</v>
      </c>
      <c r="N318" s="3">
        <v>1573845</v>
      </c>
      <c r="O318" s="4">
        <v>145</v>
      </c>
      <c r="P318" s="4">
        <v>54</v>
      </c>
      <c r="Q318" s="4">
        <v>54</v>
      </c>
      <c r="R318" s="4">
        <v>64</v>
      </c>
      <c r="S318" s="4">
        <v>67</v>
      </c>
      <c r="T318" s="4">
        <v>72</v>
      </c>
      <c r="U318" s="4">
        <v>163</v>
      </c>
      <c r="V318" s="4">
        <v>244</v>
      </c>
      <c r="W318" s="4">
        <v>532</v>
      </c>
      <c r="X318" s="4">
        <v>893</v>
      </c>
      <c r="Y318" s="4">
        <v>619</v>
      </c>
      <c r="Z318" s="4">
        <v>1669</v>
      </c>
      <c r="AA318" s="44">
        <v>2.0118016446825308E-4</v>
      </c>
      <c r="AB318" s="44">
        <v>3.5265881891949253E-5</v>
      </c>
      <c r="AC318" s="44">
        <v>3.4135733791847879E-5</v>
      </c>
      <c r="AD318" s="44">
        <v>4.5507098396301411E-5</v>
      </c>
      <c r="AE318" s="44">
        <v>4.3612153861075114E-5</v>
      </c>
      <c r="AF318" s="44">
        <v>4.1546882772008018E-5</v>
      </c>
      <c r="AG318" s="44">
        <v>1.2027265737640325E-4</v>
      </c>
      <c r="AH318" s="44">
        <v>3.0081787943120764E-4</v>
      </c>
      <c r="AI318" s="44">
        <v>9.7276086721997013E-4</v>
      </c>
      <c r="AJ318" s="44">
        <v>4.1375923197390493E-3</v>
      </c>
      <c r="AK318" s="44">
        <v>6.274854226215692E-5</v>
      </c>
      <c r="AL318" s="44">
        <v>1.0604602105035756E-3</v>
      </c>
    </row>
    <row r="319" spans="1:38">
      <c r="A319" s="1" t="s">
        <v>37</v>
      </c>
      <c r="B319" s="1" t="s">
        <v>84</v>
      </c>
      <c r="C319" s="3">
        <v>715802</v>
      </c>
      <c r="D319" s="3">
        <v>1514960</v>
      </c>
      <c r="E319" s="3">
        <v>1570252</v>
      </c>
      <c r="F319" s="3">
        <v>1405984</v>
      </c>
      <c r="G319" s="3">
        <v>1500706</v>
      </c>
      <c r="H319" s="3">
        <v>1725018</v>
      </c>
      <c r="I319" s="3">
        <v>1398166</v>
      </c>
      <c r="J319" s="3">
        <v>826712</v>
      </c>
      <c r="K319" s="3">
        <v>540937</v>
      </c>
      <c r="L319" s="3">
        <v>221088</v>
      </c>
      <c r="M319" s="3">
        <v>9830888</v>
      </c>
      <c r="N319" s="3">
        <v>1588737</v>
      </c>
      <c r="O319" s="4">
        <v>120</v>
      </c>
      <c r="P319" s="4">
        <v>72</v>
      </c>
      <c r="Q319" s="4">
        <v>57</v>
      </c>
      <c r="R319" s="4">
        <v>65</v>
      </c>
      <c r="S319" s="4">
        <v>80</v>
      </c>
      <c r="T319" s="4">
        <v>107</v>
      </c>
      <c r="U319" s="4">
        <v>184</v>
      </c>
      <c r="V319" s="4">
        <v>275</v>
      </c>
      <c r="W319" s="4">
        <v>592</v>
      </c>
      <c r="X319" s="4">
        <v>1025</v>
      </c>
      <c r="Y319" s="4">
        <v>685</v>
      </c>
      <c r="Z319" s="4">
        <v>1892</v>
      </c>
      <c r="AA319" s="44">
        <v>1.6764412505134102E-4</v>
      </c>
      <c r="AB319" s="44">
        <v>4.7526007287321115E-5</v>
      </c>
      <c r="AC319" s="44">
        <v>3.6299906002348671E-5</v>
      </c>
      <c r="AD319" s="44">
        <v>4.6230967066481551E-5</v>
      </c>
      <c r="AE319" s="44">
        <v>5.3308242920332164E-5</v>
      </c>
      <c r="AF319" s="44">
        <v>6.2028338255021103E-5</v>
      </c>
      <c r="AG319" s="44">
        <v>1.3160096869756525E-4</v>
      </c>
      <c r="AH319" s="44">
        <v>3.326430486070119E-4</v>
      </c>
      <c r="AI319" s="44">
        <v>1.0943973142898342E-3</v>
      </c>
      <c r="AJ319" s="44">
        <v>4.6361629758286289E-3</v>
      </c>
      <c r="AK319" s="44">
        <v>6.9678344418123774E-5</v>
      </c>
      <c r="AL319" s="44">
        <v>1.1908830725286816E-3</v>
      </c>
    </row>
    <row r="320" spans="1:38">
      <c r="A320" s="1" t="s">
        <v>37</v>
      </c>
      <c r="B320" s="1" t="s">
        <v>85</v>
      </c>
      <c r="C320" s="3">
        <v>703302</v>
      </c>
      <c r="D320" s="3">
        <v>1500267</v>
      </c>
      <c r="E320" s="3">
        <v>1567715</v>
      </c>
      <c r="F320" s="3">
        <v>1409461</v>
      </c>
      <c r="G320" s="3">
        <v>1467493</v>
      </c>
      <c r="H320" s="3">
        <v>1706275</v>
      </c>
      <c r="I320" s="3">
        <v>1439029</v>
      </c>
      <c r="J320" s="3">
        <v>850561</v>
      </c>
      <c r="K320" s="3">
        <v>538194</v>
      </c>
      <c r="L320" s="3">
        <v>228889</v>
      </c>
      <c r="M320" s="3">
        <v>9793542</v>
      </c>
      <c r="N320" s="3">
        <v>1617644</v>
      </c>
      <c r="O320" s="4">
        <v>122</v>
      </c>
      <c r="P320" s="4">
        <v>56</v>
      </c>
      <c r="Q320" s="4">
        <v>60</v>
      </c>
      <c r="R320" s="4">
        <v>66</v>
      </c>
      <c r="S320" s="4">
        <v>44</v>
      </c>
      <c r="T320" s="4">
        <v>85</v>
      </c>
      <c r="U320" s="4">
        <v>173</v>
      </c>
      <c r="V320" s="4">
        <v>254</v>
      </c>
      <c r="W320" s="4">
        <v>574</v>
      </c>
      <c r="X320" s="4">
        <v>1053</v>
      </c>
      <c r="Y320" s="4">
        <v>606</v>
      </c>
      <c r="Z320" s="4">
        <v>1881</v>
      </c>
      <c r="AA320" s="44">
        <v>1.734674435733156E-4</v>
      </c>
      <c r="AB320" s="44">
        <v>3.7326689182658819E-5</v>
      </c>
      <c r="AC320" s="44">
        <v>3.8272262496691046E-5</v>
      </c>
      <c r="AD320" s="44">
        <v>4.6826410947163487E-5</v>
      </c>
      <c r="AE320" s="44">
        <v>2.9983107244804573E-5</v>
      </c>
      <c r="AF320" s="44">
        <v>4.9816119910330985E-5</v>
      </c>
      <c r="AG320" s="44">
        <v>1.2021995387167319E-4</v>
      </c>
      <c r="AH320" s="44">
        <v>2.9862643596402847E-4</v>
      </c>
      <c r="AI320" s="44">
        <v>1.0665299130053474E-3</v>
      </c>
      <c r="AJ320" s="44">
        <v>4.60048320364893E-3</v>
      </c>
      <c r="AK320" s="44">
        <v>6.1877510710629512E-5</v>
      </c>
      <c r="AL320" s="44">
        <v>1.1628021987532486E-3</v>
      </c>
    </row>
    <row r="321" spans="1:38">
      <c r="A321" s="1" t="s">
        <v>37</v>
      </c>
      <c r="B321" s="1" t="s">
        <v>86</v>
      </c>
      <c r="C321" s="3">
        <v>680908</v>
      </c>
      <c r="D321" s="3">
        <v>1456664</v>
      </c>
      <c r="E321" s="3">
        <v>1533235</v>
      </c>
      <c r="F321" s="3">
        <v>1381015</v>
      </c>
      <c r="G321" s="3">
        <v>1405831</v>
      </c>
      <c r="H321" s="3">
        <v>1642384</v>
      </c>
      <c r="I321" s="3">
        <v>1441856</v>
      </c>
      <c r="J321" s="3">
        <v>855747</v>
      </c>
      <c r="K321" s="3">
        <v>520657</v>
      </c>
      <c r="L321" s="3">
        <v>228118</v>
      </c>
      <c r="M321" s="3">
        <v>9541893</v>
      </c>
      <c r="N321" s="3">
        <v>1604522</v>
      </c>
      <c r="O321" s="4">
        <v>114</v>
      </c>
      <c r="P321" s="4">
        <v>65</v>
      </c>
      <c r="Q321" s="4">
        <v>56</v>
      </c>
      <c r="R321" s="4">
        <v>82</v>
      </c>
      <c r="S321" s="4">
        <v>56</v>
      </c>
      <c r="T321" s="4">
        <v>86</v>
      </c>
      <c r="U321" s="4">
        <v>217</v>
      </c>
      <c r="V321" s="4">
        <v>310</v>
      </c>
      <c r="W321" s="4">
        <v>641</v>
      </c>
      <c r="X321" s="4">
        <v>1054</v>
      </c>
      <c r="Y321" s="4">
        <v>676</v>
      </c>
      <c r="Z321" s="4">
        <v>2005</v>
      </c>
      <c r="AA321" s="44">
        <v>1.6742349920987858E-4</v>
      </c>
      <c r="AB321" s="44">
        <v>4.4622507318091203E-5</v>
      </c>
      <c r="AC321" s="44">
        <v>3.6524081435657288E-5</v>
      </c>
      <c r="AD321" s="44">
        <v>5.9376617922325248E-5</v>
      </c>
      <c r="AE321" s="44">
        <v>3.9834091010939438E-5</v>
      </c>
      <c r="AF321" s="44">
        <v>5.2362906604058493E-5</v>
      </c>
      <c r="AG321" s="44">
        <v>1.5050046606595943E-4</v>
      </c>
      <c r="AH321" s="44">
        <v>3.6225660154227826E-4</v>
      </c>
      <c r="AI321" s="44">
        <v>1.2311368136796394E-3</v>
      </c>
      <c r="AJ321" s="44">
        <v>4.6204157497435538E-3</v>
      </c>
      <c r="AK321" s="44">
        <v>7.0845481080116909E-5</v>
      </c>
      <c r="AL321" s="44">
        <v>1.2495933368317793E-3</v>
      </c>
    </row>
    <row r="322" spans="1:38">
      <c r="A322" s="1" t="s">
        <v>37</v>
      </c>
      <c r="B322" s="1" t="s">
        <v>87</v>
      </c>
      <c r="C322" s="3">
        <v>692011</v>
      </c>
      <c r="D322" s="3">
        <v>1483618</v>
      </c>
      <c r="E322" s="3">
        <v>1559902</v>
      </c>
      <c r="F322" s="3">
        <v>1425754</v>
      </c>
      <c r="G322" s="3">
        <v>1421569</v>
      </c>
      <c r="H322" s="3">
        <v>1651335</v>
      </c>
      <c r="I322" s="3">
        <v>1507436</v>
      </c>
      <c r="J322" s="3">
        <v>908875</v>
      </c>
      <c r="K322" s="3">
        <v>529690</v>
      </c>
      <c r="L322" s="3">
        <v>238201</v>
      </c>
      <c r="M322" s="3">
        <v>9741625</v>
      </c>
      <c r="N322" s="3">
        <v>1676766</v>
      </c>
      <c r="O322" s="4">
        <v>94</v>
      </c>
      <c r="P322" s="4">
        <v>70</v>
      </c>
      <c r="Q322" s="4">
        <v>58</v>
      </c>
      <c r="R322" s="4">
        <v>73</v>
      </c>
      <c r="S322" s="4">
        <v>63</v>
      </c>
      <c r="T322" s="4">
        <v>109</v>
      </c>
      <c r="U322" s="4">
        <v>231</v>
      </c>
      <c r="V322" s="4">
        <v>360</v>
      </c>
      <c r="W322" s="4">
        <v>590</v>
      </c>
      <c r="X322" s="4">
        <v>1075</v>
      </c>
      <c r="Y322" s="4">
        <v>698</v>
      </c>
      <c r="Z322" s="4">
        <v>2025</v>
      </c>
      <c r="AA322" s="44">
        <v>1.358359910463851E-4</v>
      </c>
      <c r="AB322" s="44">
        <v>4.7181956541373861E-5</v>
      </c>
      <c r="AC322" s="44">
        <v>3.7181822960673168E-5</v>
      </c>
      <c r="AD322" s="44">
        <v>5.1200978569935625E-5</v>
      </c>
      <c r="AE322" s="44">
        <v>4.4317229765139785E-5</v>
      </c>
      <c r="AF322" s="44">
        <v>6.6007200234961404E-5</v>
      </c>
      <c r="AG322" s="44">
        <v>1.5324033657150286E-4</v>
      </c>
      <c r="AH322" s="44">
        <v>3.9609407234218128E-4</v>
      </c>
      <c r="AI322" s="44">
        <v>1.1138590496328042E-3</v>
      </c>
      <c r="AJ322" s="44">
        <v>4.5129953274755351E-3</v>
      </c>
      <c r="AK322" s="44">
        <v>7.1651290210822112E-5</v>
      </c>
      <c r="AL322" s="44">
        <v>1.2076819305734969E-3</v>
      </c>
    </row>
    <row r="323" spans="1:38">
      <c r="A323" s="1" t="s">
        <v>37</v>
      </c>
      <c r="B323" s="1" t="s">
        <v>88</v>
      </c>
      <c r="C323" s="3">
        <v>660375</v>
      </c>
      <c r="D323" s="3">
        <v>1408371</v>
      </c>
      <c r="E323" s="3">
        <v>1480498</v>
      </c>
      <c r="F323" s="3">
        <v>1379763</v>
      </c>
      <c r="G323" s="3">
        <v>1349684</v>
      </c>
      <c r="H323" s="3">
        <v>1550578</v>
      </c>
      <c r="I323" s="3">
        <v>1468608</v>
      </c>
      <c r="J323" s="3">
        <v>907911</v>
      </c>
      <c r="K323" s="3">
        <v>508438</v>
      </c>
      <c r="L323" s="3">
        <v>235189</v>
      </c>
      <c r="M323" s="3">
        <v>9297877</v>
      </c>
      <c r="N323" s="3">
        <v>1651538</v>
      </c>
      <c r="O323" s="4">
        <v>114</v>
      </c>
      <c r="P323" s="4">
        <v>43</v>
      </c>
      <c r="Q323" s="4">
        <v>72</v>
      </c>
      <c r="R323" s="4">
        <v>70</v>
      </c>
      <c r="S323" s="4">
        <v>70</v>
      </c>
      <c r="T323" s="4">
        <v>76</v>
      </c>
      <c r="U323" s="4">
        <v>204</v>
      </c>
      <c r="V323" s="4">
        <v>361</v>
      </c>
      <c r="W323" s="4">
        <v>596</v>
      </c>
      <c r="X323" s="4">
        <v>1136</v>
      </c>
      <c r="Y323" s="4">
        <v>649</v>
      </c>
      <c r="Z323" s="4">
        <v>2093</v>
      </c>
      <c r="AA323" s="44">
        <v>1.7262918796138557E-4</v>
      </c>
      <c r="AB323" s="44">
        <v>3.0531727790475661E-5</v>
      </c>
      <c r="AC323" s="44">
        <v>4.8632284542093268E-5</v>
      </c>
      <c r="AD323" s="44">
        <v>5.0733350582672529E-5</v>
      </c>
      <c r="AE323" s="44">
        <v>5.1863991867726076E-5</v>
      </c>
      <c r="AF323" s="44">
        <v>4.9013980593043369E-5</v>
      </c>
      <c r="AG323" s="44">
        <v>1.3890704667276769E-4</v>
      </c>
      <c r="AH323" s="44">
        <v>3.9761606589192115E-4</v>
      </c>
      <c r="AI323" s="44">
        <v>1.1722176548566393E-3</v>
      </c>
      <c r="AJ323" s="44">
        <v>4.8301578730297759E-3</v>
      </c>
      <c r="AK323" s="44">
        <v>6.9800880351503897E-5</v>
      </c>
      <c r="AL323" s="44">
        <v>1.2673035679469683E-3</v>
      </c>
    </row>
    <row r="324" spans="1:38">
      <c r="A324" s="1" t="s">
        <v>37</v>
      </c>
      <c r="B324" s="1" t="s">
        <v>89</v>
      </c>
      <c r="C324" s="3">
        <v>670871</v>
      </c>
      <c r="D324" s="3">
        <v>1420795</v>
      </c>
      <c r="E324" s="3">
        <v>1517005</v>
      </c>
      <c r="F324" s="3">
        <v>1421579</v>
      </c>
      <c r="G324" s="3">
        <v>1351859</v>
      </c>
      <c r="H324" s="3">
        <v>1540720</v>
      </c>
      <c r="I324" s="3">
        <v>1509241</v>
      </c>
      <c r="J324" s="3">
        <v>968581</v>
      </c>
      <c r="K324" s="3">
        <v>519738</v>
      </c>
      <c r="L324" s="3">
        <v>241163</v>
      </c>
      <c r="M324" s="3">
        <v>9432070</v>
      </c>
      <c r="N324" s="3">
        <v>1729482</v>
      </c>
      <c r="O324" s="4">
        <v>118</v>
      </c>
      <c r="P324" s="4">
        <v>61</v>
      </c>
      <c r="Q324" s="4">
        <v>48</v>
      </c>
      <c r="R324" s="4">
        <v>72</v>
      </c>
      <c r="S324" s="4">
        <v>61</v>
      </c>
      <c r="T324" s="4">
        <v>76</v>
      </c>
      <c r="U324" s="4">
        <v>212</v>
      </c>
      <c r="V324" s="4">
        <v>355</v>
      </c>
      <c r="W324" s="4">
        <v>539</v>
      </c>
      <c r="X324" s="4">
        <v>879</v>
      </c>
      <c r="Y324" s="4">
        <v>648</v>
      </c>
      <c r="Z324" s="4">
        <v>1773</v>
      </c>
      <c r="AA324" s="44">
        <v>1.7589074501655311E-4</v>
      </c>
      <c r="AB324" s="44">
        <v>4.2933709648471453E-5</v>
      </c>
      <c r="AC324" s="44">
        <v>3.1641293206021072E-5</v>
      </c>
      <c r="AD324" s="44">
        <v>5.0647906307000874E-5</v>
      </c>
      <c r="AE324" s="44">
        <v>4.5123049075384342E-5</v>
      </c>
      <c r="AF324" s="44">
        <v>4.932758710213407E-5</v>
      </c>
      <c r="AG324" s="44">
        <v>1.4046795707246224E-4</v>
      </c>
      <c r="AH324" s="44">
        <v>3.6651555213244944E-4</v>
      </c>
      <c r="AI324" s="44">
        <v>1.0370609807249037E-3</v>
      </c>
      <c r="AJ324" s="44">
        <v>3.6448377238631133E-3</v>
      </c>
      <c r="AK324" s="44">
        <v>6.8701780203073132E-5</v>
      </c>
      <c r="AL324" s="44">
        <v>1.0251624474842756E-3</v>
      </c>
    </row>
    <row r="325" spans="1:38">
      <c r="A325" s="1" t="s">
        <v>37</v>
      </c>
      <c r="B325" s="1" t="s">
        <v>90</v>
      </c>
      <c r="C325" s="3">
        <v>669127</v>
      </c>
      <c r="D325" s="3">
        <v>1407643</v>
      </c>
      <c r="E325" s="3">
        <v>1501292</v>
      </c>
      <c r="F325" s="3">
        <v>1430750</v>
      </c>
      <c r="G325" s="3">
        <v>1340026</v>
      </c>
      <c r="H325" s="3">
        <v>1509164</v>
      </c>
      <c r="I325" s="3">
        <v>1523106</v>
      </c>
      <c r="J325" s="3">
        <v>1000157</v>
      </c>
      <c r="K325" s="3">
        <v>524848</v>
      </c>
      <c r="L325" s="3">
        <v>243639</v>
      </c>
      <c r="M325" s="3">
        <v>9381108</v>
      </c>
      <c r="N325" s="3">
        <v>1768644</v>
      </c>
      <c r="O325" s="4">
        <v>130</v>
      </c>
      <c r="P325" s="4">
        <v>61</v>
      </c>
      <c r="Q325" s="4">
        <v>63</v>
      </c>
      <c r="R325" s="4">
        <v>75</v>
      </c>
      <c r="S325" s="4">
        <v>42</v>
      </c>
      <c r="T325" s="4">
        <v>78</v>
      </c>
      <c r="U325" s="4">
        <v>210</v>
      </c>
      <c r="V325" s="4">
        <v>381</v>
      </c>
      <c r="W325" s="4">
        <v>544</v>
      </c>
      <c r="X325" s="4">
        <v>963</v>
      </c>
      <c r="Y325" s="4">
        <v>659</v>
      </c>
      <c r="Z325" s="4">
        <v>1888</v>
      </c>
      <c r="AA325" s="44">
        <v>1.9428299859368999E-4</v>
      </c>
      <c r="AB325" s="44">
        <v>4.3334851237138959E-5</v>
      </c>
      <c r="AC325" s="44">
        <v>4.1963855132778964E-5</v>
      </c>
      <c r="AD325" s="44">
        <v>5.2420059409400667E-5</v>
      </c>
      <c r="AE325" s="44">
        <v>3.1342675440625779E-5</v>
      </c>
      <c r="AF325" s="44">
        <v>5.168424372699057E-5</v>
      </c>
      <c r="AG325" s="44">
        <v>1.3787615569763365E-4</v>
      </c>
      <c r="AH325" s="44">
        <v>3.8094019238979482E-4</v>
      </c>
      <c r="AI325" s="44">
        <v>1.036490564887358E-3</v>
      </c>
      <c r="AJ325" s="44">
        <v>3.952569169960474E-3</v>
      </c>
      <c r="AK325" s="44">
        <v>7.0247565639367966E-5</v>
      </c>
      <c r="AL325" s="44">
        <v>1.0674844683271477E-3</v>
      </c>
    </row>
    <row r="326" spans="1:38">
      <c r="A326" s="1" t="s">
        <v>38</v>
      </c>
      <c r="B326" s="1" t="s">
        <v>82</v>
      </c>
      <c r="C326" s="3">
        <v>258216</v>
      </c>
      <c r="D326" s="3">
        <v>484270</v>
      </c>
      <c r="E326" s="3">
        <v>535194</v>
      </c>
      <c r="F326" s="3">
        <v>477060</v>
      </c>
      <c r="G326" s="3">
        <v>460881</v>
      </c>
      <c r="H326" s="3">
        <v>500843</v>
      </c>
      <c r="I326" s="3">
        <v>391961</v>
      </c>
      <c r="J326" s="3">
        <v>252410</v>
      </c>
      <c r="K326" s="3">
        <v>164487</v>
      </c>
      <c r="L326" s="3">
        <v>60690</v>
      </c>
      <c r="M326" s="3">
        <v>3108425</v>
      </c>
      <c r="N326" s="3">
        <v>477587</v>
      </c>
      <c r="O326" s="4">
        <v>116</v>
      </c>
      <c r="P326" s="4">
        <v>64</v>
      </c>
      <c r="Q326" s="4">
        <v>72</v>
      </c>
      <c r="R326" s="4">
        <v>61</v>
      </c>
      <c r="S326" s="4">
        <v>61</v>
      </c>
      <c r="T326" s="4">
        <v>68</v>
      </c>
      <c r="U326" s="4">
        <v>73</v>
      </c>
      <c r="V326" s="4">
        <v>105</v>
      </c>
      <c r="W326" s="4">
        <v>234</v>
      </c>
      <c r="X326" s="4">
        <v>326</v>
      </c>
      <c r="Y326" s="4">
        <v>515</v>
      </c>
      <c r="Z326" s="4">
        <v>665</v>
      </c>
      <c r="AA326" s="44">
        <v>4.4923629829290209E-4</v>
      </c>
      <c r="AB326" s="44">
        <v>1.3215768063270489E-4</v>
      </c>
      <c r="AC326" s="44">
        <v>1.3453065617327549E-4</v>
      </c>
      <c r="AD326" s="44">
        <v>1.2786651574225465E-4</v>
      </c>
      <c r="AE326" s="44">
        <v>1.3235520665855178E-4</v>
      </c>
      <c r="AF326" s="44">
        <v>1.3577108994235719E-4</v>
      </c>
      <c r="AG326" s="44">
        <v>1.8624301907587746E-4</v>
      </c>
      <c r="AH326" s="44">
        <v>4.1598985777108671E-4</v>
      </c>
      <c r="AI326" s="44">
        <v>1.422604825913294E-3</v>
      </c>
      <c r="AJ326" s="44">
        <v>5.3715603888614266E-3</v>
      </c>
      <c r="AK326" s="44">
        <v>1.6567876014380274E-4</v>
      </c>
      <c r="AL326" s="44">
        <v>1.3924164602470335E-3</v>
      </c>
    </row>
    <row r="327" spans="1:38">
      <c r="A327" s="1" t="s">
        <v>38</v>
      </c>
      <c r="B327" s="1" t="s">
        <v>83</v>
      </c>
      <c r="C327" s="3">
        <v>253016</v>
      </c>
      <c r="D327" s="3">
        <v>493380</v>
      </c>
      <c r="E327" s="3">
        <v>530037</v>
      </c>
      <c r="F327" s="3">
        <v>476726</v>
      </c>
      <c r="G327" s="3">
        <v>460453</v>
      </c>
      <c r="H327" s="3">
        <v>511306</v>
      </c>
      <c r="I327" s="3">
        <v>409844</v>
      </c>
      <c r="J327" s="3">
        <v>262034</v>
      </c>
      <c r="K327" s="3">
        <v>158684</v>
      </c>
      <c r="L327" s="3">
        <v>58731</v>
      </c>
      <c r="M327" s="3">
        <v>3134762</v>
      </c>
      <c r="N327" s="3">
        <v>479449</v>
      </c>
      <c r="O327" s="4">
        <v>109</v>
      </c>
      <c r="P327" s="4">
        <v>67</v>
      </c>
      <c r="Q327" s="4">
        <v>46</v>
      </c>
      <c r="R327" s="4">
        <v>63</v>
      </c>
      <c r="S327" s="4">
        <v>63</v>
      </c>
      <c r="T327" s="4">
        <v>60</v>
      </c>
      <c r="U327" s="4">
        <v>77</v>
      </c>
      <c r="V327" s="4">
        <v>81</v>
      </c>
      <c r="W327" s="4">
        <v>225</v>
      </c>
      <c r="X327" s="4">
        <v>298</v>
      </c>
      <c r="Y327" s="4">
        <v>485</v>
      </c>
      <c r="Z327" s="4">
        <v>604</v>
      </c>
      <c r="AA327" s="44">
        <v>4.3080279508015301E-4</v>
      </c>
      <c r="AB327" s="44">
        <v>1.3579796505735944E-4</v>
      </c>
      <c r="AC327" s="44">
        <v>8.6786394157389011E-5</v>
      </c>
      <c r="AD327" s="44">
        <v>1.3215138255517846E-4</v>
      </c>
      <c r="AE327" s="44">
        <v>1.3682178202769881E-4</v>
      </c>
      <c r="AF327" s="44">
        <v>1.1734655959445028E-4</v>
      </c>
      <c r="AG327" s="44">
        <v>1.8787636271361786E-4</v>
      </c>
      <c r="AH327" s="44">
        <v>3.0912019050962855E-4</v>
      </c>
      <c r="AI327" s="44">
        <v>1.4179123289052456E-3</v>
      </c>
      <c r="AJ327" s="44">
        <v>5.073981372699256E-3</v>
      </c>
      <c r="AK327" s="44">
        <v>1.5471668981568615E-4</v>
      </c>
      <c r="AL327" s="44">
        <v>1.259779455166243E-3</v>
      </c>
    </row>
    <row r="328" spans="1:38">
      <c r="A328" s="1" t="s">
        <v>38</v>
      </c>
      <c r="B328" s="1" t="s">
        <v>84</v>
      </c>
      <c r="C328" s="3">
        <v>246471</v>
      </c>
      <c r="D328" s="3">
        <v>478775</v>
      </c>
      <c r="E328" s="3">
        <v>508186</v>
      </c>
      <c r="F328" s="3">
        <v>471822</v>
      </c>
      <c r="G328" s="3">
        <v>442658</v>
      </c>
      <c r="H328" s="3">
        <v>493919</v>
      </c>
      <c r="I328" s="3">
        <v>405396</v>
      </c>
      <c r="J328" s="3">
        <v>256838</v>
      </c>
      <c r="K328" s="3">
        <v>153657</v>
      </c>
      <c r="L328" s="3">
        <v>56428</v>
      </c>
      <c r="M328" s="3">
        <v>3047227</v>
      </c>
      <c r="N328" s="3">
        <v>466923</v>
      </c>
      <c r="O328" s="4">
        <v>139</v>
      </c>
      <c r="P328" s="4">
        <v>64</v>
      </c>
      <c r="Q328" s="4">
        <v>58</v>
      </c>
      <c r="R328" s="4">
        <v>55</v>
      </c>
      <c r="S328" s="4">
        <v>51</v>
      </c>
      <c r="T328" s="4">
        <v>65</v>
      </c>
      <c r="U328" s="4">
        <v>87</v>
      </c>
      <c r="V328" s="4">
        <v>133</v>
      </c>
      <c r="W328" s="4">
        <v>219</v>
      </c>
      <c r="X328" s="4">
        <v>326</v>
      </c>
      <c r="Y328" s="4">
        <v>519</v>
      </c>
      <c r="Z328" s="4">
        <v>678</v>
      </c>
      <c r="AA328" s="44">
        <v>5.6396087166441487E-4</v>
      </c>
      <c r="AB328" s="44">
        <v>1.3367448175030024E-4</v>
      </c>
      <c r="AC328" s="44">
        <v>1.1413144006328392E-4</v>
      </c>
      <c r="AD328" s="44">
        <v>1.1656938421692927E-4</v>
      </c>
      <c r="AE328" s="44">
        <v>1.1521309905163806E-4</v>
      </c>
      <c r="AF328" s="44">
        <v>1.3160052559225299E-4</v>
      </c>
      <c r="AG328" s="44">
        <v>2.1460497883550898E-4</v>
      </c>
      <c r="AH328" s="44">
        <v>5.1783614574167375E-4</v>
      </c>
      <c r="AI328" s="44">
        <v>1.4252523477615729E-3</v>
      </c>
      <c r="AJ328" s="44">
        <v>5.7772736939108241E-3</v>
      </c>
      <c r="AK328" s="44">
        <v>1.7031878491494069E-4</v>
      </c>
      <c r="AL328" s="44">
        <v>1.4520595472915234E-3</v>
      </c>
    </row>
    <row r="329" spans="1:38">
      <c r="A329" s="1" t="s">
        <v>38</v>
      </c>
      <c r="B329" s="1" t="s">
        <v>85</v>
      </c>
      <c r="C329" s="3">
        <v>257612</v>
      </c>
      <c r="D329" s="3">
        <v>506183</v>
      </c>
      <c r="E329" s="3">
        <v>530832</v>
      </c>
      <c r="F329" s="3">
        <v>496967</v>
      </c>
      <c r="G329" s="3">
        <v>457710</v>
      </c>
      <c r="H329" s="3">
        <v>512693</v>
      </c>
      <c r="I329" s="3">
        <v>435947</v>
      </c>
      <c r="J329" s="3">
        <v>277935</v>
      </c>
      <c r="K329" s="3">
        <v>161865</v>
      </c>
      <c r="L329" s="3">
        <v>61583</v>
      </c>
      <c r="M329" s="3">
        <v>3197944</v>
      </c>
      <c r="N329" s="3">
        <v>501383</v>
      </c>
      <c r="O329" s="4">
        <v>129</v>
      </c>
      <c r="P329" s="4">
        <v>54</v>
      </c>
      <c r="Q329" s="4">
        <v>56</v>
      </c>
      <c r="R329" s="4">
        <v>86</v>
      </c>
      <c r="S329" s="4">
        <v>59</v>
      </c>
      <c r="T329" s="4">
        <v>48</v>
      </c>
      <c r="U329" s="4">
        <v>70</v>
      </c>
      <c r="V329" s="4">
        <v>70</v>
      </c>
      <c r="W329" s="4">
        <v>139</v>
      </c>
      <c r="X329" s="4">
        <v>229</v>
      </c>
      <c r="Y329" s="4">
        <v>502</v>
      </c>
      <c r="Z329" s="4">
        <v>438</v>
      </c>
      <c r="AA329" s="44">
        <v>5.0075307050913775E-4</v>
      </c>
      <c r="AB329" s="44">
        <v>1.0668078540764901E-4</v>
      </c>
      <c r="AC329" s="44">
        <v>1.0549477047352082E-4</v>
      </c>
      <c r="AD329" s="44">
        <v>1.7304971959908807E-4</v>
      </c>
      <c r="AE329" s="44">
        <v>1.2890258023639422E-4</v>
      </c>
      <c r="AF329" s="44">
        <v>9.3623279428429879E-5</v>
      </c>
      <c r="AG329" s="44">
        <v>1.605699775431417E-4</v>
      </c>
      <c r="AH329" s="44">
        <v>2.518574486840448E-4</v>
      </c>
      <c r="AI329" s="44">
        <v>8.5874030828159273E-4</v>
      </c>
      <c r="AJ329" s="44">
        <v>3.7185586931458357E-3</v>
      </c>
      <c r="AK329" s="44">
        <v>1.5697585698811487E-4</v>
      </c>
      <c r="AL329" s="44">
        <v>8.7358366757548625E-4</v>
      </c>
    </row>
    <row r="330" spans="1:38">
      <c r="A330" s="1" t="s">
        <v>38</v>
      </c>
      <c r="B330" s="1" t="s">
        <v>86</v>
      </c>
      <c r="C330" s="3">
        <v>254531</v>
      </c>
      <c r="D330" s="3">
        <v>501094</v>
      </c>
      <c r="E330" s="3">
        <v>520746</v>
      </c>
      <c r="F330" s="3">
        <v>494310</v>
      </c>
      <c r="G330" s="3">
        <v>448601</v>
      </c>
      <c r="H330" s="3">
        <v>495392</v>
      </c>
      <c r="I330" s="3">
        <v>435986</v>
      </c>
      <c r="J330" s="3">
        <v>280612</v>
      </c>
      <c r="K330" s="3">
        <v>160141</v>
      </c>
      <c r="L330" s="3">
        <v>61063</v>
      </c>
      <c r="M330" s="3">
        <v>3150660</v>
      </c>
      <c r="N330" s="3">
        <v>501816</v>
      </c>
      <c r="O330" s="4">
        <v>116</v>
      </c>
      <c r="P330" s="4">
        <v>59</v>
      </c>
      <c r="Q330" s="4">
        <v>55</v>
      </c>
      <c r="R330" s="4">
        <v>62</v>
      </c>
      <c r="S330" s="4">
        <v>65</v>
      </c>
      <c r="T330" s="4">
        <v>37</v>
      </c>
      <c r="U330" s="4">
        <v>96</v>
      </c>
      <c r="V330" s="4">
        <v>95</v>
      </c>
      <c r="W330" s="4">
        <v>171</v>
      </c>
      <c r="X330" s="4">
        <v>305</v>
      </c>
      <c r="Y330" s="4">
        <v>490</v>
      </c>
      <c r="Z330" s="4">
        <v>571</v>
      </c>
      <c r="AA330" s="44">
        <v>4.5574016524509782E-4</v>
      </c>
      <c r="AB330" s="44">
        <v>1.1774237967327487E-4</v>
      </c>
      <c r="AC330" s="44">
        <v>1.0561770997760904E-4</v>
      </c>
      <c r="AD330" s="44">
        <v>1.254273633954401E-4</v>
      </c>
      <c r="AE330" s="44">
        <v>1.4489490660965981E-4</v>
      </c>
      <c r="AF330" s="44">
        <v>7.4688327627414253E-5</v>
      </c>
      <c r="AG330" s="44">
        <v>2.2019055657750478E-4</v>
      </c>
      <c r="AH330" s="44">
        <v>3.3854575000356364E-4</v>
      </c>
      <c r="AI330" s="44">
        <v>1.0678089933246326E-3</v>
      </c>
      <c r="AJ330" s="44">
        <v>4.9948413933151008E-3</v>
      </c>
      <c r="AK330" s="44">
        <v>1.555229697904566E-4</v>
      </c>
      <c r="AL330" s="44">
        <v>1.1378672660895628E-3</v>
      </c>
    </row>
    <row r="331" spans="1:38">
      <c r="A331" s="1" t="s">
        <v>38</v>
      </c>
      <c r="B331" s="1" t="s">
        <v>87</v>
      </c>
      <c r="C331" s="3">
        <v>249172</v>
      </c>
      <c r="D331" s="3">
        <v>488633</v>
      </c>
      <c r="E331" s="3">
        <v>514689</v>
      </c>
      <c r="F331" s="3">
        <v>493346</v>
      </c>
      <c r="G331" s="3">
        <v>438202</v>
      </c>
      <c r="H331" s="3">
        <v>473212</v>
      </c>
      <c r="I331" s="3">
        <v>432580</v>
      </c>
      <c r="J331" s="3">
        <v>278357</v>
      </c>
      <c r="K331" s="3">
        <v>155768</v>
      </c>
      <c r="L331" s="3">
        <v>61223</v>
      </c>
      <c r="M331" s="3">
        <v>3089834</v>
      </c>
      <c r="N331" s="3">
        <v>495348</v>
      </c>
      <c r="O331" s="4">
        <v>104</v>
      </c>
      <c r="P331" s="4">
        <v>56</v>
      </c>
      <c r="Q331" s="4">
        <v>46</v>
      </c>
      <c r="R331" s="4">
        <v>57</v>
      </c>
      <c r="S331" s="4">
        <v>73</v>
      </c>
      <c r="T331" s="4">
        <v>67</v>
      </c>
      <c r="U331" s="4">
        <v>101</v>
      </c>
      <c r="V331" s="4">
        <v>108</v>
      </c>
      <c r="W331" s="4">
        <v>155</v>
      </c>
      <c r="X331" s="4">
        <v>257</v>
      </c>
      <c r="Y331" s="4">
        <v>504</v>
      </c>
      <c r="Z331" s="4">
        <v>520</v>
      </c>
      <c r="AA331" s="44">
        <v>4.1738237041080055E-4</v>
      </c>
      <c r="AB331" s="44">
        <v>1.1460544007465726E-4</v>
      </c>
      <c r="AC331" s="44">
        <v>8.9374360050438223E-5</v>
      </c>
      <c r="AD331" s="44">
        <v>1.1553757403526126E-4</v>
      </c>
      <c r="AE331" s="44">
        <v>1.665898375634981E-4</v>
      </c>
      <c r="AF331" s="44">
        <v>1.4158558954548912E-4</v>
      </c>
      <c r="AG331" s="44">
        <v>2.3348282398631467E-4</v>
      </c>
      <c r="AH331" s="44">
        <v>3.8799096124760647E-4</v>
      </c>
      <c r="AI331" s="44">
        <v>9.9506959067330899E-4</v>
      </c>
      <c r="AJ331" s="44">
        <v>4.1977688123744344E-3</v>
      </c>
      <c r="AK331" s="44">
        <v>1.631155589588308E-4</v>
      </c>
      <c r="AL331" s="44">
        <v>1.0497670324701018E-3</v>
      </c>
    </row>
    <row r="332" spans="1:38">
      <c r="A332" s="1" t="s">
        <v>38</v>
      </c>
      <c r="B332" s="1" t="s">
        <v>88</v>
      </c>
      <c r="C332" s="3">
        <v>250611</v>
      </c>
      <c r="D332" s="3">
        <v>499522</v>
      </c>
      <c r="E332" s="3">
        <v>511672</v>
      </c>
      <c r="F332" s="3">
        <v>499348</v>
      </c>
      <c r="G332" s="3">
        <v>445633</v>
      </c>
      <c r="H332" s="3">
        <v>475484</v>
      </c>
      <c r="I332" s="3">
        <v>448540</v>
      </c>
      <c r="J332" s="3">
        <v>295145</v>
      </c>
      <c r="K332" s="3">
        <v>161829</v>
      </c>
      <c r="L332" s="3">
        <v>64091</v>
      </c>
      <c r="M332" s="3">
        <v>3130810</v>
      </c>
      <c r="N332" s="3">
        <v>521065</v>
      </c>
      <c r="O332" s="4">
        <v>119</v>
      </c>
      <c r="P332" s="4">
        <v>66</v>
      </c>
      <c r="Q332" s="4">
        <v>53</v>
      </c>
      <c r="R332" s="4">
        <v>63</v>
      </c>
      <c r="S332" s="4">
        <v>62</v>
      </c>
      <c r="T332" s="4">
        <v>81</v>
      </c>
      <c r="U332" s="4">
        <v>82</v>
      </c>
      <c r="V332" s="4">
        <v>116</v>
      </c>
      <c r="W332" s="4">
        <v>208</v>
      </c>
      <c r="X332" s="4">
        <v>256</v>
      </c>
      <c r="Y332" s="4">
        <v>526</v>
      </c>
      <c r="Z332" s="4">
        <v>580</v>
      </c>
      <c r="AA332" s="44">
        <v>4.7483949228086555E-4</v>
      </c>
      <c r="AB332" s="44">
        <v>1.3212631275499377E-4</v>
      </c>
      <c r="AC332" s="44">
        <v>1.0358198220735158E-4</v>
      </c>
      <c r="AD332" s="44">
        <v>1.2616451853216594E-4</v>
      </c>
      <c r="AE332" s="44">
        <v>1.3912793711417243E-4</v>
      </c>
      <c r="AF332" s="44">
        <v>1.7035273531811797E-4</v>
      </c>
      <c r="AG332" s="44">
        <v>1.8281535648994517E-4</v>
      </c>
      <c r="AH332" s="44">
        <v>3.9302715614359046E-4</v>
      </c>
      <c r="AI332" s="44">
        <v>1.2853073305773377E-3</v>
      </c>
      <c r="AJ332" s="44">
        <v>3.9943205754318081E-3</v>
      </c>
      <c r="AK332" s="44">
        <v>1.6800764019534882E-4</v>
      </c>
      <c r="AL332" s="44">
        <v>1.1131048909445078E-3</v>
      </c>
    </row>
    <row r="333" spans="1:38">
      <c r="A333" s="1" t="s">
        <v>38</v>
      </c>
      <c r="B333" s="1" t="s">
        <v>89</v>
      </c>
      <c r="C333" s="3">
        <v>244522</v>
      </c>
      <c r="D333" s="3">
        <v>488068</v>
      </c>
      <c r="E333" s="3">
        <v>502920</v>
      </c>
      <c r="F333" s="3">
        <v>492286</v>
      </c>
      <c r="G333" s="3">
        <v>435563</v>
      </c>
      <c r="H333" s="3">
        <v>448922</v>
      </c>
      <c r="I333" s="3">
        <v>435775</v>
      </c>
      <c r="J333" s="3">
        <v>292958</v>
      </c>
      <c r="K333" s="3">
        <v>155920</v>
      </c>
      <c r="L333" s="3">
        <v>60735</v>
      </c>
      <c r="M333" s="3">
        <v>3048056</v>
      </c>
      <c r="N333" s="3">
        <v>509613</v>
      </c>
      <c r="O333" s="4">
        <v>117</v>
      </c>
      <c r="P333" s="4">
        <v>51</v>
      </c>
      <c r="Q333" s="4">
        <v>60</v>
      </c>
      <c r="R333" s="4">
        <v>63</v>
      </c>
      <c r="S333" s="4">
        <v>62</v>
      </c>
      <c r="T333" s="4">
        <v>59</v>
      </c>
      <c r="U333" s="4">
        <v>84</v>
      </c>
      <c r="V333" s="4">
        <v>74</v>
      </c>
      <c r="W333" s="4">
        <v>130</v>
      </c>
      <c r="X333" s="4">
        <v>196</v>
      </c>
      <c r="Y333" s="4">
        <v>496</v>
      </c>
      <c r="Z333" s="4">
        <v>400</v>
      </c>
      <c r="AA333" s="44">
        <v>4.7848455353710504E-4</v>
      </c>
      <c r="AB333" s="44">
        <v>1.0449363613267004E-4</v>
      </c>
      <c r="AC333" s="44">
        <v>1.1930326890956812E-4</v>
      </c>
      <c r="AD333" s="44">
        <v>1.2797438887150964E-4</v>
      </c>
      <c r="AE333" s="44">
        <v>1.423445058464562E-4</v>
      </c>
      <c r="AF333" s="44">
        <v>1.314259492740387E-4</v>
      </c>
      <c r="AG333" s="44">
        <v>1.9276002524238426E-4</v>
      </c>
      <c r="AH333" s="44">
        <v>2.5259593525351758E-4</v>
      </c>
      <c r="AI333" s="44">
        <v>8.337609030271934E-4</v>
      </c>
      <c r="AJ333" s="44">
        <v>3.2271342718366673E-3</v>
      </c>
      <c r="AK333" s="44">
        <v>1.6272666906382298E-4</v>
      </c>
      <c r="AL333" s="44">
        <v>7.8490933316065323E-4</v>
      </c>
    </row>
    <row r="334" spans="1:38">
      <c r="A334" s="1" t="s">
        <v>38</v>
      </c>
      <c r="B334" s="1" t="s">
        <v>90</v>
      </c>
      <c r="C334" s="3">
        <v>242749</v>
      </c>
      <c r="D334" s="3">
        <v>490273</v>
      </c>
      <c r="E334" s="3">
        <v>487488</v>
      </c>
      <c r="F334" s="3">
        <v>495859</v>
      </c>
      <c r="G334" s="3">
        <v>441690</v>
      </c>
      <c r="H334" s="3">
        <v>444369</v>
      </c>
      <c r="I334" s="3">
        <v>441974</v>
      </c>
      <c r="J334" s="3">
        <v>299506</v>
      </c>
      <c r="K334" s="3">
        <v>155834</v>
      </c>
      <c r="L334" s="3">
        <v>60226</v>
      </c>
      <c r="M334" s="3">
        <v>3044402</v>
      </c>
      <c r="N334" s="3">
        <v>515566</v>
      </c>
      <c r="O334" s="4">
        <v>124</v>
      </c>
      <c r="P334" s="4">
        <v>72</v>
      </c>
      <c r="Q334" s="4">
        <v>65</v>
      </c>
      <c r="R334" s="4">
        <v>68</v>
      </c>
      <c r="S334" s="4">
        <v>51</v>
      </c>
      <c r="T334" s="4">
        <v>38</v>
      </c>
      <c r="U334" s="4">
        <v>70</v>
      </c>
      <c r="V334" s="4">
        <v>122</v>
      </c>
      <c r="W334" s="4">
        <v>150</v>
      </c>
      <c r="X334" s="4">
        <v>206</v>
      </c>
      <c r="Y334" s="4">
        <v>488</v>
      </c>
      <c r="Z334" s="4">
        <v>478</v>
      </c>
      <c r="AA334" s="44">
        <v>5.1081569851987028E-4</v>
      </c>
      <c r="AB334" s="44">
        <v>1.4685695520658899E-4</v>
      </c>
      <c r="AC334" s="44">
        <v>1.3333661546540633E-4</v>
      </c>
      <c r="AD334" s="44">
        <v>1.3713575835066016E-4</v>
      </c>
      <c r="AE334" s="44">
        <v>1.1546559804387693E-4</v>
      </c>
      <c r="AF334" s="44">
        <v>8.5514516089106124E-5</v>
      </c>
      <c r="AG334" s="44">
        <v>1.5838035721558281E-4</v>
      </c>
      <c r="AH334" s="44">
        <v>4.0733741561103953E-4</v>
      </c>
      <c r="AI334" s="44">
        <v>9.6256272700437644E-4</v>
      </c>
      <c r="AJ334" s="44">
        <v>3.4204496396904992E-3</v>
      </c>
      <c r="AK334" s="44">
        <v>1.60294205561552E-4</v>
      </c>
      <c r="AL334" s="44">
        <v>9.271363899093424E-4</v>
      </c>
    </row>
    <row r="335" spans="1:38">
      <c r="A335" s="1" t="s">
        <v>39</v>
      </c>
      <c r="B335" s="1" t="s">
        <v>82</v>
      </c>
      <c r="C335" s="3">
        <v>236503</v>
      </c>
      <c r="D335" s="3">
        <v>468409</v>
      </c>
      <c r="E335" s="3">
        <v>504994</v>
      </c>
      <c r="F335" s="3">
        <v>499861</v>
      </c>
      <c r="G335" s="3">
        <v>500843</v>
      </c>
      <c r="H335" s="3">
        <v>547269</v>
      </c>
      <c r="I335" s="3">
        <v>450190</v>
      </c>
      <c r="J335" s="3">
        <v>250647</v>
      </c>
      <c r="K335" s="3">
        <v>164593</v>
      </c>
      <c r="L335" s="3">
        <v>73066</v>
      </c>
      <c r="M335" s="3">
        <v>3208069</v>
      </c>
      <c r="N335" s="3">
        <v>488306</v>
      </c>
      <c r="O335" s="4">
        <v>102</v>
      </c>
      <c r="P335" s="4">
        <v>55</v>
      </c>
      <c r="Q335" s="4">
        <v>55</v>
      </c>
      <c r="R335" s="4">
        <v>72</v>
      </c>
      <c r="S335" s="4">
        <v>68</v>
      </c>
      <c r="T335" s="4">
        <v>56</v>
      </c>
      <c r="U335" s="4">
        <v>61</v>
      </c>
      <c r="V335" s="4">
        <v>71</v>
      </c>
      <c r="W335" s="4">
        <v>106</v>
      </c>
      <c r="X335" s="4">
        <v>213</v>
      </c>
      <c r="Y335" s="4">
        <v>469</v>
      </c>
      <c r="Z335" s="4">
        <v>390</v>
      </c>
      <c r="AA335" s="44">
        <v>4.3128416975683184E-4</v>
      </c>
      <c r="AB335" s="44">
        <v>1.1741875156113568E-4</v>
      </c>
      <c r="AC335" s="44">
        <v>1.0891218509526846E-4</v>
      </c>
      <c r="AD335" s="44">
        <v>1.4404004313199069E-4</v>
      </c>
      <c r="AE335" s="44">
        <v>1.3577108994235719E-4</v>
      </c>
      <c r="AF335" s="44">
        <v>1.0232627830189541E-4</v>
      </c>
      <c r="AG335" s="44">
        <v>1.3549834514316178E-4</v>
      </c>
      <c r="AH335" s="44">
        <v>2.8326690524921501E-4</v>
      </c>
      <c r="AI335" s="44">
        <v>6.440128073490367E-4</v>
      </c>
      <c r="AJ335" s="44">
        <v>2.9151725836914569E-3</v>
      </c>
      <c r="AK335" s="44">
        <v>1.4619386303723518E-4</v>
      </c>
      <c r="AL335" s="44">
        <v>7.9867951653266598E-4</v>
      </c>
    </row>
    <row r="336" spans="1:38">
      <c r="A336" s="1" t="s">
        <v>39</v>
      </c>
      <c r="B336" s="1" t="s">
        <v>83</v>
      </c>
      <c r="C336" s="3">
        <v>233854</v>
      </c>
      <c r="D336" s="3">
        <v>476761</v>
      </c>
      <c r="E336" s="3">
        <v>507891</v>
      </c>
      <c r="F336" s="3">
        <v>508181</v>
      </c>
      <c r="G336" s="3">
        <v>502562</v>
      </c>
      <c r="H336" s="3">
        <v>545182</v>
      </c>
      <c r="I336" s="3">
        <v>475380</v>
      </c>
      <c r="J336" s="3">
        <v>266704</v>
      </c>
      <c r="K336" s="3">
        <v>166288</v>
      </c>
      <c r="L336" s="3">
        <v>74239</v>
      </c>
      <c r="M336" s="3">
        <v>3249811</v>
      </c>
      <c r="N336" s="3">
        <v>507231</v>
      </c>
      <c r="O336" s="4">
        <v>135</v>
      </c>
      <c r="P336" s="4">
        <v>71</v>
      </c>
      <c r="Q336" s="4">
        <v>51</v>
      </c>
      <c r="R336" s="4">
        <v>59</v>
      </c>
      <c r="S336" s="4">
        <v>65</v>
      </c>
      <c r="T336" s="4">
        <v>68</v>
      </c>
      <c r="U336" s="4">
        <v>74</v>
      </c>
      <c r="V336" s="4">
        <v>45</v>
      </c>
      <c r="W336" s="4">
        <v>77</v>
      </c>
      <c r="X336" s="4">
        <v>227</v>
      </c>
      <c r="Y336" s="4">
        <v>523</v>
      </c>
      <c r="Z336" s="4">
        <v>349</v>
      </c>
      <c r="AA336" s="44">
        <v>5.7728326220633384E-4</v>
      </c>
      <c r="AB336" s="44">
        <v>1.4892157705852617E-4</v>
      </c>
      <c r="AC336" s="44">
        <v>1.0041524657849815E-4</v>
      </c>
      <c r="AD336" s="44">
        <v>1.1610036581454245E-4</v>
      </c>
      <c r="AE336" s="44">
        <v>1.293372757988069E-4</v>
      </c>
      <c r="AF336" s="44">
        <v>1.2472898958512937E-4</v>
      </c>
      <c r="AG336" s="44">
        <v>1.5566494173082585E-4</v>
      </c>
      <c r="AH336" s="44">
        <v>1.6872637830703702E-4</v>
      </c>
      <c r="AI336" s="44">
        <v>4.6305205426729529E-4</v>
      </c>
      <c r="AJ336" s="44">
        <v>3.0576920486536725E-3</v>
      </c>
      <c r="AK336" s="44">
        <v>1.6093243576318747E-4</v>
      </c>
      <c r="AL336" s="44">
        <v>6.8804942915555239E-4</v>
      </c>
    </row>
    <row r="337" spans="1:38">
      <c r="A337" s="1" t="s">
        <v>39</v>
      </c>
      <c r="B337" s="1" t="s">
        <v>84</v>
      </c>
      <c r="C337" s="3">
        <v>232898</v>
      </c>
      <c r="D337" s="3">
        <v>472197</v>
      </c>
      <c r="E337" s="3">
        <v>502701</v>
      </c>
      <c r="F337" s="3">
        <v>512171</v>
      </c>
      <c r="G337" s="3">
        <v>496039</v>
      </c>
      <c r="H337" s="3">
        <v>534242</v>
      </c>
      <c r="I337" s="3">
        <v>485872</v>
      </c>
      <c r="J337" s="3">
        <v>273134</v>
      </c>
      <c r="K337" s="3">
        <v>163936</v>
      </c>
      <c r="L337" s="3">
        <v>72577</v>
      </c>
      <c r="M337" s="3">
        <v>3236120</v>
      </c>
      <c r="N337" s="3">
        <v>509647</v>
      </c>
      <c r="O337" s="4">
        <v>123</v>
      </c>
      <c r="P337" s="4">
        <v>57</v>
      </c>
      <c r="Q337" s="4">
        <v>70</v>
      </c>
      <c r="R337" s="4">
        <v>65</v>
      </c>
      <c r="S337" s="4">
        <v>70</v>
      </c>
      <c r="T337" s="4">
        <v>64</v>
      </c>
      <c r="U337" s="4">
        <v>57</v>
      </c>
      <c r="V337" s="4">
        <v>43</v>
      </c>
      <c r="W337" s="4">
        <v>74</v>
      </c>
      <c r="X337" s="4">
        <v>207</v>
      </c>
      <c r="Y337" s="4">
        <v>506</v>
      </c>
      <c r="Z337" s="4">
        <v>324</v>
      </c>
      <c r="AA337" s="44">
        <v>5.2812819345808039E-4</v>
      </c>
      <c r="AB337" s="44">
        <v>1.2071232981149817E-4</v>
      </c>
      <c r="AC337" s="44">
        <v>1.3924778347367521E-4</v>
      </c>
      <c r="AD337" s="44">
        <v>1.2691073879622235E-4</v>
      </c>
      <c r="AE337" s="44">
        <v>1.4111793629129968E-4</v>
      </c>
      <c r="AF337" s="44">
        <v>1.1979589773922679E-4</v>
      </c>
      <c r="AG337" s="44">
        <v>1.1731484835512234E-4</v>
      </c>
      <c r="AH337" s="44">
        <v>1.5743188325144435E-4</v>
      </c>
      <c r="AI337" s="44">
        <v>4.5139566660160063E-4</v>
      </c>
      <c r="AJ337" s="44">
        <v>2.8521432409716577E-3</v>
      </c>
      <c r="AK337" s="44">
        <v>1.56360085534529E-4</v>
      </c>
      <c r="AL337" s="44">
        <v>6.357341453986779E-4</v>
      </c>
    </row>
    <row r="338" spans="1:38">
      <c r="A338" s="1" t="s">
        <v>39</v>
      </c>
      <c r="B338" s="1" t="s">
        <v>85</v>
      </c>
      <c r="C338" s="3">
        <v>227131</v>
      </c>
      <c r="D338" s="3">
        <v>462626</v>
      </c>
      <c r="E338" s="3">
        <v>492875</v>
      </c>
      <c r="F338" s="3">
        <v>511030</v>
      </c>
      <c r="G338" s="3">
        <v>487830</v>
      </c>
      <c r="H338" s="3">
        <v>514994</v>
      </c>
      <c r="I338" s="3">
        <v>483355</v>
      </c>
      <c r="J338" s="3">
        <v>275605</v>
      </c>
      <c r="K338" s="3">
        <v>156757</v>
      </c>
      <c r="L338" s="3">
        <v>72733</v>
      </c>
      <c r="M338" s="3">
        <v>3179841</v>
      </c>
      <c r="N338" s="3">
        <v>505095</v>
      </c>
      <c r="O338" s="4">
        <v>92</v>
      </c>
      <c r="P338" s="4">
        <v>55</v>
      </c>
      <c r="Q338" s="4">
        <v>72</v>
      </c>
      <c r="R338" s="4">
        <v>62</v>
      </c>
      <c r="S338" s="4">
        <v>43</v>
      </c>
      <c r="T338" s="4">
        <v>62</v>
      </c>
      <c r="U338" s="4">
        <v>54</v>
      </c>
      <c r="V338" s="4">
        <v>54</v>
      </c>
      <c r="W338" s="4">
        <v>75</v>
      </c>
      <c r="X338" s="4">
        <v>197</v>
      </c>
      <c r="Y338" s="4">
        <v>440</v>
      </c>
      <c r="Z338" s="4">
        <v>326</v>
      </c>
      <c r="AA338" s="44">
        <v>4.0505259079562015E-4</v>
      </c>
      <c r="AB338" s="44">
        <v>1.1888653037226615E-4</v>
      </c>
      <c r="AC338" s="44">
        <v>1.4608166370783668E-4</v>
      </c>
      <c r="AD338" s="44">
        <v>1.2132360135412794E-4</v>
      </c>
      <c r="AE338" s="44">
        <v>8.8145460508783793E-5</v>
      </c>
      <c r="AF338" s="44">
        <v>1.2038975211361686E-4</v>
      </c>
      <c r="AG338" s="44">
        <v>1.1171912983211097E-4</v>
      </c>
      <c r="AH338" s="44">
        <v>1.959325846773462E-4</v>
      </c>
      <c r="AI338" s="44">
        <v>4.7844753344348259E-4</v>
      </c>
      <c r="AJ338" s="44">
        <v>2.7085367027346596E-3</v>
      </c>
      <c r="AK338" s="44">
        <v>1.3837169845913678E-4</v>
      </c>
      <c r="AL338" s="44">
        <v>6.4542313822152266E-4</v>
      </c>
    </row>
    <row r="339" spans="1:38">
      <c r="A339" s="1" t="s">
        <v>39</v>
      </c>
      <c r="B339" s="1" t="s">
        <v>86</v>
      </c>
      <c r="C339" s="3">
        <v>229177</v>
      </c>
      <c r="D339" s="3">
        <v>469839</v>
      </c>
      <c r="E339" s="3">
        <v>499635</v>
      </c>
      <c r="F339" s="3">
        <v>518665</v>
      </c>
      <c r="G339" s="3">
        <v>492327</v>
      </c>
      <c r="H339" s="3">
        <v>515172</v>
      </c>
      <c r="I339" s="3">
        <v>503080</v>
      </c>
      <c r="J339" s="3">
        <v>300919</v>
      </c>
      <c r="K339" s="3">
        <v>161696</v>
      </c>
      <c r="L339" s="3">
        <v>76257</v>
      </c>
      <c r="M339" s="3">
        <v>3227895</v>
      </c>
      <c r="N339" s="3">
        <v>538872</v>
      </c>
      <c r="O339" s="4">
        <v>108</v>
      </c>
      <c r="P339" s="4">
        <v>64</v>
      </c>
      <c r="Q339" s="4">
        <v>41</v>
      </c>
      <c r="R339" s="4">
        <v>59</v>
      </c>
      <c r="S339" s="4">
        <v>55</v>
      </c>
      <c r="T339" s="4">
        <v>48</v>
      </c>
      <c r="U339" s="4">
        <v>63</v>
      </c>
      <c r="V339" s="4">
        <v>68</v>
      </c>
      <c r="W339" s="4">
        <v>97</v>
      </c>
      <c r="X339" s="4">
        <v>240</v>
      </c>
      <c r="Y339" s="4">
        <v>438</v>
      </c>
      <c r="Z339" s="4">
        <v>405</v>
      </c>
      <c r="AA339" s="44">
        <v>4.7125147811516861E-4</v>
      </c>
      <c r="AB339" s="44">
        <v>1.3621687429098053E-4</v>
      </c>
      <c r="AC339" s="44">
        <v>8.2059903729722697E-5</v>
      </c>
      <c r="AD339" s="44">
        <v>1.1375357889967512E-4</v>
      </c>
      <c r="AE339" s="44">
        <v>1.1171436870210247E-4</v>
      </c>
      <c r="AF339" s="44">
        <v>9.3172765600614936E-5</v>
      </c>
      <c r="AG339" s="44">
        <v>1.252285918740558E-4</v>
      </c>
      <c r="AH339" s="44">
        <v>2.2597443165768861E-4</v>
      </c>
      <c r="AI339" s="44">
        <v>5.9989115377003758E-4</v>
      </c>
      <c r="AJ339" s="44">
        <v>3.1472520555489987E-3</v>
      </c>
      <c r="AK339" s="44">
        <v>1.356921461199946E-4</v>
      </c>
      <c r="AL339" s="44">
        <v>7.5156994610965124E-4</v>
      </c>
    </row>
    <row r="340" spans="1:38">
      <c r="A340" s="1" t="s">
        <v>39</v>
      </c>
      <c r="B340" s="1" t="s">
        <v>87</v>
      </c>
      <c r="C340" s="3">
        <v>226112</v>
      </c>
      <c r="D340" s="3">
        <v>470018</v>
      </c>
      <c r="E340" s="3">
        <v>498441</v>
      </c>
      <c r="F340" s="3">
        <v>522454</v>
      </c>
      <c r="G340" s="3">
        <v>499382</v>
      </c>
      <c r="H340" s="3">
        <v>510885</v>
      </c>
      <c r="I340" s="3">
        <v>510038</v>
      </c>
      <c r="J340" s="3">
        <v>317238</v>
      </c>
      <c r="K340" s="3">
        <v>162964</v>
      </c>
      <c r="L340" s="3">
        <v>76679</v>
      </c>
      <c r="M340" s="3">
        <v>3237330</v>
      </c>
      <c r="N340" s="3">
        <v>556881</v>
      </c>
      <c r="O340" s="4">
        <v>126</v>
      </c>
      <c r="P340" s="4">
        <v>52</v>
      </c>
      <c r="Q340" s="4">
        <v>59</v>
      </c>
      <c r="R340" s="4">
        <v>54</v>
      </c>
      <c r="S340" s="4">
        <v>68</v>
      </c>
      <c r="T340" s="4">
        <v>77</v>
      </c>
      <c r="U340" s="4">
        <v>70</v>
      </c>
      <c r="V340" s="4">
        <v>85</v>
      </c>
      <c r="W340" s="4">
        <v>91</v>
      </c>
      <c r="X340" s="4">
        <v>186</v>
      </c>
      <c r="Y340" s="4">
        <v>506</v>
      </c>
      <c r="Z340" s="4">
        <v>362</v>
      </c>
      <c r="AA340" s="44">
        <v>5.5724596660062273E-4</v>
      </c>
      <c r="AB340" s="44">
        <v>1.1063406082320251E-4</v>
      </c>
      <c r="AC340" s="44">
        <v>1.1836907477514891E-4</v>
      </c>
      <c r="AD340" s="44">
        <v>1.0335838179054998E-4</v>
      </c>
      <c r="AE340" s="44">
        <v>1.3616830402377338E-4</v>
      </c>
      <c r="AF340" s="44">
        <v>1.5071885062195993E-4</v>
      </c>
      <c r="AG340" s="44">
        <v>1.372446758868947E-4</v>
      </c>
      <c r="AH340" s="44">
        <v>2.6793763672699989E-4</v>
      </c>
      <c r="AI340" s="44">
        <v>5.5840553741930729E-4</v>
      </c>
      <c r="AJ340" s="44">
        <v>2.4256967357425109E-3</v>
      </c>
      <c r="AK340" s="44">
        <v>1.5630164363843044E-4</v>
      </c>
      <c r="AL340" s="44">
        <v>6.5004911282661826E-4</v>
      </c>
    </row>
    <row r="341" spans="1:38">
      <c r="A341" s="1" t="s">
        <v>39</v>
      </c>
      <c r="B341" s="1" t="s">
        <v>88</v>
      </c>
      <c r="C341" s="3">
        <v>223552</v>
      </c>
      <c r="D341" s="3">
        <v>464051</v>
      </c>
      <c r="E341" s="3">
        <v>495280</v>
      </c>
      <c r="F341" s="3">
        <v>521575</v>
      </c>
      <c r="G341" s="3">
        <v>493855</v>
      </c>
      <c r="H341" s="3">
        <v>497184</v>
      </c>
      <c r="I341" s="3">
        <v>509052</v>
      </c>
      <c r="J341" s="3">
        <v>330949</v>
      </c>
      <c r="K341" s="3">
        <v>162554</v>
      </c>
      <c r="L341" s="3">
        <v>78316</v>
      </c>
      <c r="M341" s="3">
        <v>3204549</v>
      </c>
      <c r="N341" s="3">
        <v>571819</v>
      </c>
      <c r="O341" s="4">
        <v>140</v>
      </c>
      <c r="P341" s="4">
        <v>63</v>
      </c>
      <c r="Q341" s="4">
        <v>58</v>
      </c>
      <c r="R341" s="4">
        <v>67</v>
      </c>
      <c r="S341" s="4">
        <v>53</v>
      </c>
      <c r="T341" s="4">
        <v>59</v>
      </c>
      <c r="U341" s="4">
        <v>58</v>
      </c>
      <c r="V341" s="4">
        <v>57</v>
      </c>
      <c r="W341" s="4">
        <v>95</v>
      </c>
      <c r="X341" s="4">
        <v>219</v>
      </c>
      <c r="Y341" s="4">
        <v>498</v>
      </c>
      <c r="Z341" s="4">
        <v>371</v>
      </c>
      <c r="AA341" s="44">
        <v>6.2625250501002002E-4</v>
      </c>
      <c r="AB341" s="44">
        <v>1.3576094006908723E-4</v>
      </c>
      <c r="AC341" s="44">
        <v>1.1710547569051849E-4</v>
      </c>
      <c r="AD341" s="44">
        <v>1.2845707712217801E-4</v>
      </c>
      <c r="AE341" s="44">
        <v>1.0731894989419972E-4</v>
      </c>
      <c r="AF341" s="44">
        <v>1.1866834009139474E-4</v>
      </c>
      <c r="AG341" s="44">
        <v>1.1393727949207547E-4</v>
      </c>
      <c r="AH341" s="44">
        <v>1.7223197531946011E-4</v>
      </c>
      <c r="AI341" s="44">
        <v>5.8442117696273234E-4</v>
      </c>
      <c r="AJ341" s="44">
        <v>2.7963634506358854E-3</v>
      </c>
      <c r="AK341" s="44">
        <v>1.5540408338271625E-4</v>
      </c>
      <c r="AL341" s="44">
        <v>6.4880670282029798E-4</v>
      </c>
    </row>
    <row r="342" spans="1:38">
      <c r="A342" s="1" t="s">
        <v>39</v>
      </c>
      <c r="B342" s="1" t="s">
        <v>89</v>
      </c>
      <c r="C342" s="3">
        <v>230555</v>
      </c>
      <c r="D342" s="3">
        <v>479171</v>
      </c>
      <c r="E342" s="3">
        <v>509293</v>
      </c>
      <c r="F342" s="3">
        <v>546724</v>
      </c>
      <c r="G342" s="3">
        <v>516978</v>
      </c>
      <c r="H342" s="3">
        <v>514358</v>
      </c>
      <c r="I342" s="3">
        <v>536705</v>
      </c>
      <c r="J342" s="3">
        <v>373611</v>
      </c>
      <c r="K342" s="3">
        <v>175021</v>
      </c>
      <c r="L342" s="3">
        <v>84531</v>
      </c>
      <c r="M342" s="3">
        <v>3333784</v>
      </c>
      <c r="N342" s="3">
        <v>633163</v>
      </c>
      <c r="O342" s="4">
        <v>133</v>
      </c>
      <c r="P342" s="4">
        <v>56</v>
      </c>
      <c r="Q342" s="4">
        <v>56</v>
      </c>
      <c r="R342" s="4">
        <v>60</v>
      </c>
      <c r="S342" s="4">
        <v>56</v>
      </c>
      <c r="T342" s="4">
        <v>49</v>
      </c>
      <c r="U342" s="4">
        <v>57</v>
      </c>
      <c r="V342" s="4">
        <v>80</v>
      </c>
      <c r="W342" s="4">
        <v>99</v>
      </c>
      <c r="X342" s="4">
        <v>177</v>
      </c>
      <c r="Y342" s="4">
        <v>467</v>
      </c>
      <c r="Z342" s="4">
        <v>356</v>
      </c>
      <c r="AA342" s="44">
        <v>5.7686885992496372E-4</v>
      </c>
      <c r="AB342" s="44">
        <v>1.1686850831957693E-4</v>
      </c>
      <c r="AC342" s="44">
        <v>1.0995635125556408E-4</v>
      </c>
      <c r="AD342" s="44">
        <v>1.0974458776274684E-4</v>
      </c>
      <c r="AE342" s="44">
        <v>1.0832182413951851E-4</v>
      </c>
      <c r="AF342" s="44">
        <v>9.5264387838820427E-5</v>
      </c>
      <c r="AG342" s="44">
        <v>1.0620359415321266E-4</v>
      </c>
      <c r="AH342" s="44">
        <v>2.1412645773277554E-4</v>
      </c>
      <c r="AI342" s="44">
        <v>5.6564640814530829E-4</v>
      </c>
      <c r="AJ342" s="44">
        <v>2.0939063775419669E-3</v>
      </c>
      <c r="AK342" s="44">
        <v>1.4008106104054731E-4</v>
      </c>
      <c r="AL342" s="44">
        <v>5.6225648055871871E-4</v>
      </c>
    </row>
    <row r="343" spans="1:38">
      <c r="A343" s="1" t="s">
        <v>39</v>
      </c>
      <c r="B343" s="1" t="s">
        <v>90</v>
      </c>
      <c r="C343" s="3">
        <v>226322</v>
      </c>
      <c r="D343" s="3">
        <v>473065</v>
      </c>
      <c r="E343" s="3">
        <v>498363</v>
      </c>
      <c r="F343" s="3">
        <v>547051</v>
      </c>
      <c r="G343" s="3">
        <v>516265</v>
      </c>
      <c r="H343" s="3">
        <v>501461</v>
      </c>
      <c r="I343" s="3">
        <v>523735</v>
      </c>
      <c r="J343" s="3">
        <v>377179</v>
      </c>
      <c r="K343" s="3">
        <v>172622</v>
      </c>
      <c r="L343" s="3">
        <v>80447</v>
      </c>
      <c r="M343" s="3">
        <v>3286262</v>
      </c>
      <c r="N343" s="3">
        <v>630248</v>
      </c>
      <c r="O343" s="4">
        <v>124</v>
      </c>
      <c r="P343" s="4">
        <v>66</v>
      </c>
      <c r="Q343" s="4">
        <v>50</v>
      </c>
      <c r="R343" s="4">
        <v>71</v>
      </c>
      <c r="S343" s="4">
        <v>58</v>
      </c>
      <c r="T343" s="4">
        <v>60</v>
      </c>
      <c r="U343" s="4">
        <v>69</v>
      </c>
      <c r="V343" s="4">
        <v>79</v>
      </c>
      <c r="W343" s="4">
        <v>113</v>
      </c>
      <c r="X343" s="4">
        <v>270</v>
      </c>
      <c r="Y343" s="4">
        <v>498</v>
      </c>
      <c r="Z343" s="4">
        <v>462</v>
      </c>
      <c r="AA343" s="44">
        <v>5.4789194156997553E-4</v>
      </c>
      <c r="AB343" s="44">
        <v>1.3951571137158742E-4</v>
      </c>
      <c r="AC343" s="44">
        <v>1.0032847542855309E-4</v>
      </c>
      <c r="AD343" s="44">
        <v>1.2978680232738813E-4</v>
      </c>
      <c r="AE343" s="44">
        <v>1.1234540400763173E-4</v>
      </c>
      <c r="AF343" s="44">
        <v>1.1965038158500861E-4</v>
      </c>
      <c r="AG343" s="44">
        <v>1.3174601659236065E-4</v>
      </c>
      <c r="AH343" s="44">
        <v>2.0944962471399522E-4</v>
      </c>
      <c r="AI343" s="44">
        <v>6.5460949357555814E-4</v>
      </c>
      <c r="AJ343" s="44">
        <v>3.3562469700548188E-3</v>
      </c>
      <c r="AK343" s="44">
        <v>1.5153995633945193E-4</v>
      </c>
      <c r="AL343" s="44">
        <v>7.3304476967796803E-4</v>
      </c>
    </row>
    <row r="344" spans="1:38">
      <c r="A344" s="1" t="s">
        <v>40</v>
      </c>
      <c r="B344" s="1" t="s">
        <v>82</v>
      </c>
      <c r="C344" s="3">
        <v>739139</v>
      </c>
      <c r="D344" s="3">
        <v>1545709</v>
      </c>
      <c r="E344" s="3">
        <v>1717907</v>
      </c>
      <c r="F344" s="3">
        <v>1500927</v>
      </c>
      <c r="G344" s="3">
        <v>1727962</v>
      </c>
      <c r="H344" s="3">
        <v>1915534</v>
      </c>
      <c r="I344" s="3">
        <v>1453349</v>
      </c>
      <c r="J344" s="3">
        <v>916826</v>
      </c>
      <c r="K344" s="3">
        <v>714106</v>
      </c>
      <c r="L344" s="3">
        <v>284684</v>
      </c>
      <c r="M344" s="3">
        <v>10600527</v>
      </c>
      <c r="N344" s="3">
        <v>1915616</v>
      </c>
      <c r="O344" s="4">
        <v>126</v>
      </c>
      <c r="P344" s="4">
        <v>60</v>
      </c>
      <c r="Q344" s="4">
        <v>44</v>
      </c>
      <c r="R344" s="4">
        <v>58</v>
      </c>
      <c r="S344" s="4">
        <v>63</v>
      </c>
      <c r="T344" s="4">
        <v>110</v>
      </c>
      <c r="U344" s="4">
        <v>181</v>
      </c>
      <c r="V344" s="4">
        <v>270</v>
      </c>
      <c r="W344" s="4">
        <v>686</v>
      </c>
      <c r="X344" s="4">
        <v>1232</v>
      </c>
      <c r="Y344" s="4">
        <v>642</v>
      </c>
      <c r="Z344" s="4">
        <v>2188</v>
      </c>
      <c r="AA344" s="44">
        <v>1.7046861280489868E-4</v>
      </c>
      <c r="AB344" s="44">
        <v>3.881713828411428E-5</v>
      </c>
      <c r="AC344" s="44">
        <v>2.5612562263265706E-5</v>
      </c>
      <c r="AD344" s="44">
        <v>3.8642785425273844E-5</v>
      </c>
      <c r="AE344" s="44">
        <v>3.6459135096720877E-5</v>
      </c>
      <c r="AF344" s="44">
        <v>5.7425240168015812E-5</v>
      </c>
      <c r="AG344" s="44">
        <v>1.2453994188594755E-4</v>
      </c>
      <c r="AH344" s="44">
        <v>2.9449426608756731E-4</v>
      </c>
      <c r="AI344" s="44">
        <v>9.606416974510787E-4</v>
      </c>
      <c r="AJ344" s="44">
        <v>4.327605344873614E-3</v>
      </c>
      <c r="AK344" s="44">
        <v>6.0563026724992068E-5</v>
      </c>
      <c r="AL344" s="44">
        <v>1.1421913368858895E-3</v>
      </c>
    </row>
    <row r="345" spans="1:38">
      <c r="A345" s="1" t="s">
        <v>40</v>
      </c>
      <c r="B345" s="1" t="s">
        <v>83</v>
      </c>
      <c r="C345" s="3">
        <v>725474</v>
      </c>
      <c r="D345" s="3">
        <v>1554317</v>
      </c>
      <c r="E345" s="3">
        <v>1753348</v>
      </c>
      <c r="F345" s="3">
        <v>1478695</v>
      </c>
      <c r="G345" s="3">
        <v>1683482</v>
      </c>
      <c r="H345" s="3">
        <v>1923624</v>
      </c>
      <c r="I345" s="3">
        <v>1517166</v>
      </c>
      <c r="J345" s="3">
        <v>937051</v>
      </c>
      <c r="K345" s="3">
        <v>696253</v>
      </c>
      <c r="L345" s="3">
        <v>286483</v>
      </c>
      <c r="M345" s="3">
        <v>10636106</v>
      </c>
      <c r="N345" s="3">
        <v>1919787</v>
      </c>
      <c r="O345" s="4">
        <v>139</v>
      </c>
      <c r="P345" s="4">
        <v>45</v>
      </c>
      <c r="Q345" s="4">
        <v>51</v>
      </c>
      <c r="R345" s="4">
        <v>56</v>
      </c>
      <c r="S345" s="4">
        <v>63</v>
      </c>
      <c r="T345" s="4">
        <v>72</v>
      </c>
      <c r="U345" s="4">
        <v>136</v>
      </c>
      <c r="V345" s="4">
        <v>256</v>
      </c>
      <c r="W345" s="4">
        <v>615</v>
      </c>
      <c r="X345" s="4">
        <v>1176</v>
      </c>
      <c r="Y345" s="4">
        <v>562</v>
      </c>
      <c r="Z345" s="4">
        <v>2047</v>
      </c>
      <c r="AA345" s="44">
        <v>1.9159887190995129E-4</v>
      </c>
      <c r="AB345" s="44">
        <v>2.8951623124497769E-5</v>
      </c>
      <c r="AC345" s="44">
        <v>2.9087209156425308E-5</v>
      </c>
      <c r="AD345" s="44">
        <v>3.7871231051704377E-5</v>
      </c>
      <c r="AE345" s="44">
        <v>3.7422437543139756E-5</v>
      </c>
      <c r="AF345" s="44">
        <v>3.7429352097915186E-5</v>
      </c>
      <c r="AG345" s="44">
        <v>8.9640817155143209E-5</v>
      </c>
      <c r="AH345" s="44">
        <v>2.7319751006081849E-4</v>
      </c>
      <c r="AI345" s="44">
        <v>8.8329960517225783E-4</v>
      </c>
      <c r="AJ345" s="44">
        <v>4.1049556169126967E-3</v>
      </c>
      <c r="AK345" s="44">
        <v>5.2838886712862774E-5</v>
      </c>
      <c r="AL345" s="44">
        <v>1.0662641220093687E-3</v>
      </c>
    </row>
    <row r="346" spans="1:38">
      <c r="A346" s="1" t="s">
        <v>40</v>
      </c>
      <c r="B346" s="1" t="s">
        <v>84</v>
      </c>
      <c r="C346" s="3">
        <v>720027</v>
      </c>
      <c r="D346" s="3">
        <v>1531029</v>
      </c>
      <c r="E346" s="3">
        <v>1752563</v>
      </c>
      <c r="F346" s="3">
        <v>1482763</v>
      </c>
      <c r="G346" s="3">
        <v>1632950</v>
      </c>
      <c r="H346" s="3">
        <v>1907251</v>
      </c>
      <c r="I346" s="3">
        <v>1557103</v>
      </c>
      <c r="J346" s="3">
        <v>947217</v>
      </c>
      <c r="K346" s="3">
        <v>677202</v>
      </c>
      <c r="L346" s="3">
        <v>292467</v>
      </c>
      <c r="M346" s="3">
        <v>10583686</v>
      </c>
      <c r="N346" s="3">
        <v>1916886</v>
      </c>
      <c r="O346" s="4">
        <v>124</v>
      </c>
      <c r="P346" s="4">
        <v>71</v>
      </c>
      <c r="Q346" s="4">
        <v>67</v>
      </c>
      <c r="R346" s="4">
        <v>61</v>
      </c>
      <c r="S346" s="4">
        <v>77</v>
      </c>
      <c r="T346" s="4">
        <v>88</v>
      </c>
      <c r="U346" s="4">
        <v>175</v>
      </c>
      <c r="V346" s="4">
        <v>312</v>
      </c>
      <c r="W346" s="4">
        <v>691</v>
      </c>
      <c r="X346" s="4">
        <v>1423</v>
      </c>
      <c r="Y346" s="4">
        <v>663</v>
      </c>
      <c r="Z346" s="4">
        <v>2426</v>
      </c>
      <c r="AA346" s="44">
        <v>1.7221576413106732E-4</v>
      </c>
      <c r="AB346" s="44">
        <v>4.6374039943070966E-5</v>
      </c>
      <c r="AC346" s="44">
        <v>3.822972412404005E-5</v>
      </c>
      <c r="AD346" s="44">
        <v>4.1139413378941883E-5</v>
      </c>
      <c r="AE346" s="44">
        <v>4.7153923880094309E-5</v>
      </c>
      <c r="AF346" s="44">
        <v>4.6139705785971536E-5</v>
      </c>
      <c r="AG346" s="44">
        <v>1.1238819782634803E-4</v>
      </c>
      <c r="AH346" s="44">
        <v>3.2938598019250075E-4</v>
      </c>
      <c r="AI346" s="44">
        <v>1.0203750136591446E-3</v>
      </c>
      <c r="AJ346" s="44">
        <v>4.8655061938611879E-3</v>
      </c>
      <c r="AK346" s="44">
        <v>6.2643581829619657E-5</v>
      </c>
      <c r="AL346" s="44">
        <v>1.2655943024259136E-3</v>
      </c>
    </row>
    <row r="347" spans="1:38">
      <c r="A347" s="1" t="s">
        <v>40</v>
      </c>
      <c r="B347" s="1" t="s">
        <v>85</v>
      </c>
      <c r="C347" s="3">
        <v>722424</v>
      </c>
      <c r="D347" s="3">
        <v>1533745</v>
      </c>
      <c r="E347" s="3">
        <v>1761441</v>
      </c>
      <c r="F347" s="3">
        <v>1513070</v>
      </c>
      <c r="G347" s="3">
        <v>1606422</v>
      </c>
      <c r="H347" s="3">
        <v>1911482</v>
      </c>
      <c r="I347" s="3">
        <v>1614670</v>
      </c>
      <c r="J347" s="3">
        <v>985575</v>
      </c>
      <c r="K347" s="3">
        <v>670713</v>
      </c>
      <c r="L347" s="3">
        <v>303342</v>
      </c>
      <c r="M347" s="3">
        <v>10663254</v>
      </c>
      <c r="N347" s="3">
        <v>1959630</v>
      </c>
      <c r="O347" s="4">
        <v>123</v>
      </c>
      <c r="P347" s="4">
        <v>56</v>
      </c>
      <c r="Q347" s="4">
        <v>54</v>
      </c>
      <c r="R347" s="4">
        <v>42</v>
      </c>
      <c r="S347" s="4">
        <v>52</v>
      </c>
      <c r="T347" s="4">
        <v>50</v>
      </c>
      <c r="U347" s="4">
        <v>108</v>
      </c>
      <c r="V347" s="4">
        <v>258</v>
      </c>
      <c r="W347" s="4">
        <v>646</v>
      </c>
      <c r="X347" s="4">
        <v>1208</v>
      </c>
      <c r="Y347" s="4">
        <v>485</v>
      </c>
      <c r="Z347" s="4">
        <v>2112</v>
      </c>
      <c r="AA347" s="44">
        <v>1.7026012424836384E-4</v>
      </c>
      <c r="AB347" s="44">
        <v>3.6511936469230541E-5</v>
      </c>
      <c r="AC347" s="44">
        <v>3.0656717993960625E-5</v>
      </c>
      <c r="AD347" s="44">
        <v>2.7758134124660459E-5</v>
      </c>
      <c r="AE347" s="44">
        <v>3.2370074613021982E-5</v>
      </c>
      <c r="AF347" s="44">
        <v>2.6157714276148035E-5</v>
      </c>
      <c r="AG347" s="44">
        <v>6.6886732273467649E-5</v>
      </c>
      <c r="AH347" s="44">
        <v>2.617761205387718E-4</v>
      </c>
      <c r="AI347" s="44">
        <v>9.631541359717197E-4</v>
      </c>
      <c r="AJ347" s="44">
        <v>3.9823038023089454E-3</v>
      </c>
      <c r="AK347" s="44">
        <v>4.5483301813874075E-5</v>
      </c>
      <c r="AL347" s="44">
        <v>1.0777544740588785E-3</v>
      </c>
    </row>
    <row r="348" spans="1:38">
      <c r="A348" s="1" t="s">
        <v>40</v>
      </c>
      <c r="B348" s="1" t="s">
        <v>86</v>
      </c>
      <c r="C348" s="3">
        <v>714398</v>
      </c>
      <c r="D348" s="3">
        <v>1518363</v>
      </c>
      <c r="E348" s="3">
        <v>1742239</v>
      </c>
      <c r="F348" s="3">
        <v>1536399</v>
      </c>
      <c r="G348" s="3">
        <v>1566108</v>
      </c>
      <c r="H348" s="3">
        <v>1880278</v>
      </c>
      <c r="I348" s="3">
        <v>1650047</v>
      </c>
      <c r="J348" s="3">
        <v>1008633</v>
      </c>
      <c r="K348" s="3">
        <v>658688</v>
      </c>
      <c r="L348" s="3">
        <v>308209</v>
      </c>
      <c r="M348" s="3">
        <v>10607832</v>
      </c>
      <c r="N348" s="3">
        <v>1975530</v>
      </c>
      <c r="O348" s="4">
        <v>130</v>
      </c>
      <c r="P348" s="4">
        <v>49</v>
      </c>
      <c r="Q348" s="4">
        <v>70</v>
      </c>
      <c r="R348" s="4">
        <v>64</v>
      </c>
      <c r="S348" s="4">
        <v>58</v>
      </c>
      <c r="T348" s="4">
        <v>80</v>
      </c>
      <c r="U348" s="4">
        <v>190</v>
      </c>
      <c r="V348" s="4">
        <v>302</v>
      </c>
      <c r="W348" s="4">
        <v>708</v>
      </c>
      <c r="X348" s="4">
        <v>1526</v>
      </c>
      <c r="Y348" s="4">
        <v>641</v>
      </c>
      <c r="Z348" s="4">
        <v>2536</v>
      </c>
      <c r="AA348" s="44">
        <v>1.8197139409684797E-4</v>
      </c>
      <c r="AB348" s="44">
        <v>3.2271597766805432E-5</v>
      </c>
      <c r="AC348" s="44">
        <v>4.0178184508554798E-5</v>
      </c>
      <c r="AD348" s="44">
        <v>4.1655845909818998E-5</v>
      </c>
      <c r="AE348" s="44">
        <v>3.7034482934765676E-5</v>
      </c>
      <c r="AF348" s="44">
        <v>4.2546899979683858E-5</v>
      </c>
      <c r="AG348" s="44">
        <v>1.15148235171483E-4</v>
      </c>
      <c r="AH348" s="44">
        <v>2.9941514901852309E-4</v>
      </c>
      <c r="AI348" s="44">
        <v>1.0748639720171006E-3</v>
      </c>
      <c r="AJ348" s="44">
        <v>4.9511857213773774E-3</v>
      </c>
      <c r="AK348" s="44">
        <v>6.0427050503816423E-5</v>
      </c>
      <c r="AL348" s="44">
        <v>1.2837061446801619E-3</v>
      </c>
    </row>
    <row r="349" spans="1:38">
      <c r="A349" s="1" t="s">
        <v>40</v>
      </c>
      <c r="B349" s="1" t="s">
        <v>87</v>
      </c>
      <c r="C349" s="3">
        <v>707553</v>
      </c>
      <c r="D349" s="3">
        <v>1499873</v>
      </c>
      <c r="E349" s="3">
        <v>1704755</v>
      </c>
      <c r="F349" s="3">
        <v>1554538</v>
      </c>
      <c r="G349" s="3">
        <v>1527756</v>
      </c>
      <c r="H349" s="3">
        <v>1840688</v>
      </c>
      <c r="I349" s="3">
        <v>1676019</v>
      </c>
      <c r="J349" s="3">
        <v>1040715</v>
      </c>
      <c r="K349" s="3">
        <v>647890</v>
      </c>
      <c r="L349" s="3">
        <v>313739</v>
      </c>
      <c r="M349" s="3">
        <v>10511182</v>
      </c>
      <c r="N349" s="3">
        <v>2002344</v>
      </c>
      <c r="O349" s="4">
        <v>145</v>
      </c>
      <c r="P349" s="4">
        <v>61</v>
      </c>
      <c r="Q349" s="4">
        <v>47</v>
      </c>
      <c r="R349" s="4">
        <v>51</v>
      </c>
      <c r="S349" s="4">
        <v>54</v>
      </c>
      <c r="T349" s="4">
        <v>87</v>
      </c>
      <c r="U349" s="4">
        <v>218</v>
      </c>
      <c r="V349" s="4">
        <v>320</v>
      </c>
      <c r="W349" s="4">
        <v>611</v>
      </c>
      <c r="X349" s="4">
        <v>1232</v>
      </c>
      <c r="Y349" s="4">
        <v>663</v>
      </c>
      <c r="Z349" s="4">
        <v>2163</v>
      </c>
      <c r="AA349" s="44">
        <v>2.0493164469658103E-4</v>
      </c>
      <c r="AB349" s="44">
        <v>4.0670110069319201E-5</v>
      </c>
      <c r="AC349" s="44">
        <v>2.7569944068209214E-5</v>
      </c>
      <c r="AD349" s="44">
        <v>3.2807174864815139E-5</v>
      </c>
      <c r="AE349" s="44">
        <v>3.5345958386024995E-5</v>
      </c>
      <c r="AF349" s="44">
        <v>4.7264935719687423E-5</v>
      </c>
      <c r="AG349" s="44">
        <v>1.3007012450336184E-4</v>
      </c>
      <c r="AH349" s="44">
        <v>3.0748091456354523E-4</v>
      </c>
      <c r="AI349" s="44">
        <v>9.4306132213801725E-4</v>
      </c>
      <c r="AJ349" s="44">
        <v>3.9268309008443324E-3</v>
      </c>
      <c r="AK349" s="44">
        <v>6.3075684542423494E-5</v>
      </c>
      <c r="AL349" s="44">
        <v>1.0802339657920916E-3</v>
      </c>
    </row>
    <row r="350" spans="1:38">
      <c r="A350" s="1" t="s">
        <v>40</v>
      </c>
      <c r="B350" s="1" t="s">
        <v>88</v>
      </c>
      <c r="C350" s="3">
        <v>701118</v>
      </c>
      <c r="D350" s="3">
        <v>1481242</v>
      </c>
      <c r="E350" s="3">
        <v>1701751</v>
      </c>
      <c r="F350" s="3">
        <v>1569217</v>
      </c>
      <c r="G350" s="3">
        <v>1490624</v>
      </c>
      <c r="H350" s="3">
        <v>1788494</v>
      </c>
      <c r="I350" s="3">
        <v>1683134</v>
      </c>
      <c r="J350" s="3">
        <v>1066015</v>
      </c>
      <c r="K350" s="3">
        <v>633374</v>
      </c>
      <c r="L350" s="3">
        <v>308737</v>
      </c>
      <c r="M350" s="3">
        <v>10415580</v>
      </c>
      <c r="N350" s="3">
        <v>2008126</v>
      </c>
      <c r="O350" s="4">
        <v>137</v>
      </c>
      <c r="P350" s="4">
        <v>65</v>
      </c>
      <c r="Q350" s="4">
        <v>54</v>
      </c>
      <c r="R350" s="4">
        <v>64</v>
      </c>
      <c r="S350" s="4">
        <v>75</v>
      </c>
      <c r="T350" s="4">
        <v>71</v>
      </c>
      <c r="U350" s="4">
        <v>199</v>
      </c>
      <c r="V350" s="4">
        <v>355</v>
      </c>
      <c r="W350" s="4">
        <v>697</v>
      </c>
      <c r="X350" s="4">
        <v>1508</v>
      </c>
      <c r="Y350" s="4">
        <v>665</v>
      </c>
      <c r="Z350" s="4">
        <v>2560</v>
      </c>
      <c r="AA350" s="44">
        <v>1.9540220048551028E-4</v>
      </c>
      <c r="AB350" s="44">
        <v>4.3882093540420809E-5</v>
      </c>
      <c r="AC350" s="44">
        <v>3.1732021899796152E-5</v>
      </c>
      <c r="AD350" s="44">
        <v>4.0784671590990923E-5</v>
      </c>
      <c r="AE350" s="44">
        <v>5.0314499162766737E-5</v>
      </c>
      <c r="AF350" s="44">
        <v>3.9698204187433676E-5</v>
      </c>
      <c r="AG350" s="44">
        <v>1.1823182230291825E-4</v>
      </c>
      <c r="AH350" s="44">
        <v>3.3301595193313413E-4</v>
      </c>
      <c r="AI350" s="44">
        <v>1.1004556549526819E-3</v>
      </c>
      <c r="AJ350" s="44">
        <v>4.8844161859446711E-3</v>
      </c>
      <c r="AK350" s="44">
        <v>6.3846660483621651E-5</v>
      </c>
      <c r="AL350" s="44">
        <v>1.2748204046957212E-3</v>
      </c>
    </row>
    <row r="351" spans="1:38">
      <c r="A351" s="1" t="s">
        <v>40</v>
      </c>
      <c r="B351" s="1" t="s">
        <v>89</v>
      </c>
      <c r="C351" s="3">
        <v>710555</v>
      </c>
      <c r="D351" s="3">
        <v>1500529</v>
      </c>
      <c r="E351" s="3">
        <v>1705338</v>
      </c>
      <c r="F351" s="3">
        <v>1626742</v>
      </c>
      <c r="G351" s="3">
        <v>1506311</v>
      </c>
      <c r="H351" s="3">
        <v>1789843</v>
      </c>
      <c r="I351" s="3">
        <v>1745805</v>
      </c>
      <c r="J351" s="3">
        <v>1140572</v>
      </c>
      <c r="K351" s="3">
        <v>651997</v>
      </c>
      <c r="L351" s="3">
        <v>321261</v>
      </c>
      <c r="M351" s="3">
        <v>10585123</v>
      </c>
      <c r="N351" s="3">
        <v>2113830</v>
      </c>
      <c r="O351" s="4">
        <v>106</v>
      </c>
      <c r="P351" s="4">
        <v>57</v>
      </c>
      <c r="Q351" s="4">
        <v>51</v>
      </c>
      <c r="R351" s="4">
        <v>70</v>
      </c>
      <c r="S351" s="4">
        <v>57</v>
      </c>
      <c r="T351" s="4">
        <v>92</v>
      </c>
      <c r="U351" s="4">
        <v>150</v>
      </c>
      <c r="V351" s="4">
        <v>356</v>
      </c>
      <c r="W351" s="4">
        <v>624</v>
      </c>
      <c r="X351" s="4">
        <v>1191</v>
      </c>
      <c r="Y351" s="4">
        <v>583</v>
      </c>
      <c r="Z351" s="4">
        <v>2171</v>
      </c>
      <c r="AA351" s="44">
        <v>1.4917916276713274E-4</v>
      </c>
      <c r="AB351" s="44">
        <v>3.7986603391204038E-5</v>
      </c>
      <c r="AC351" s="44">
        <v>2.9906094862132904E-5</v>
      </c>
      <c r="AD351" s="44">
        <v>4.3030794065684666E-5</v>
      </c>
      <c r="AE351" s="44">
        <v>3.7840791177917442E-5</v>
      </c>
      <c r="AF351" s="44">
        <v>5.140115641427768E-5</v>
      </c>
      <c r="AG351" s="44">
        <v>8.59202488250406E-5</v>
      </c>
      <c r="AH351" s="44">
        <v>3.1212409212219832E-4</v>
      </c>
      <c r="AI351" s="44">
        <v>9.5705961837247715E-4</v>
      </c>
      <c r="AJ351" s="44">
        <v>3.7072660547031854E-3</v>
      </c>
      <c r="AK351" s="44">
        <v>5.507730047161474E-5</v>
      </c>
      <c r="AL351" s="44">
        <v>1.0270456943084355E-3</v>
      </c>
    </row>
    <row r="352" spans="1:38">
      <c r="A352" s="1" t="s">
        <v>40</v>
      </c>
      <c r="B352" s="1" t="s">
        <v>90</v>
      </c>
      <c r="C352" s="3">
        <v>709882</v>
      </c>
      <c r="D352" s="3">
        <v>1496357</v>
      </c>
      <c r="E352" s="3">
        <v>1690044</v>
      </c>
      <c r="F352" s="3">
        <v>1643229</v>
      </c>
      <c r="G352" s="3">
        <v>1495692</v>
      </c>
      <c r="H352" s="3">
        <v>1763056</v>
      </c>
      <c r="I352" s="3">
        <v>1776802</v>
      </c>
      <c r="J352" s="3">
        <v>1191125</v>
      </c>
      <c r="K352" s="3">
        <v>656842</v>
      </c>
      <c r="L352" s="3">
        <v>323585</v>
      </c>
      <c r="M352" s="3">
        <v>10575062</v>
      </c>
      <c r="N352" s="3">
        <v>2171552</v>
      </c>
      <c r="O352" s="4">
        <v>102</v>
      </c>
      <c r="P352" s="4">
        <v>54</v>
      </c>
      <c r="Q352" s="4">
        <v>53</v>
      </c>
      <c r="R352" s="4">
        <v>53</v>
      </c>
      <c r="S352" s="4">
        <v>59</v>
      </c>
      <c r="T352" s="4">
        <v>66</v>
      </c>
      <c r="U352" s="4">
        <v>195</v>
      </c>
      <c r="V352" s="4">
        <v>360</v>
      </c>
      <c r="W352" s="4">
        <v>611</v>
      </c>
      <c r="X352" s="4">
        <v>1422</v>
      </c>
      <c r="Y352" s="4">
        <v>582</v>
      </c>
      <c r="Z352" s="4">
        <v>2393</v>
      </c>
      <c r="AA352" s="44">
        <v>1.436858520148419E-4</v>
      </c>
      <c r="AB352" s="44">
        <v>3.6087644860150354E-5</v>
      </c>
      <c r="AC352" s="44">
        <v>3.1360130268797734E-5</v>
      </c>
      <c r="AD352" s="44">
        <v>3.2253569039981643E-5</v>
      </c>
      <c r="AE352" s="44">
        <v>3.9446624037569233E-5</v>
      </c>
      <c r="AF352" s="44">
        <v>3.743499922861214E-5</v>
      </c>
      <c r="AG352" s="44">
        <v>1.0974773778957926E-4</v>
      </c>
      <c r="AH352" s="44">
        <v>3.0223528177143456E-4</v>
      </c>
      <c r="AI352" s="44">
        <v>9.3020848240520549E-4</v>
      </c>
      <c r="AJ352" s="44">
        <v>4.3945176692368314E-3</v>
      </c>
      <c r="AK352" s="44">
        <v>5.503513832826701E-5</v>
      </c>
      <c r="AL352" s="44">
        <v>1.1019768350009579E-3</v>
      </c>
    </row>
    <row r="353" spans="1:38">
      <c r="A353" s="1" t="s">
        <v>41</v>
      </c>
      <c r="B353" s="1" t="s">
        <v>82</v>
      </c>
      <c r="C353" s="3">
        <v>61090</v>
      </c>
      <c r="D353" s="3">
        <v>129219</v>
      </c>
      <c r="E353" s="3">
        <v>152565</v>
      </c>
      <c r="F353" s="3">
        <v>132593</v>
      </c>
      <c r="G353" s="3">
        <v>153612</v>
      </c>
      <c r="H353" s="3">
        <v>160691</v>
      </c>
      <c r="I353" s="3">
        <v>118191</v>
      </c>
      <c r="J353" s="3">
        <v>70284</v>
      </c>
      <c r="K353" s="3">
        <v>55548</v>
      </c>
      <c r="L353" s="3">
        <v>23552</v>
      </c>
      <c r="M353" s="3">
        <v>907961</v>
      </c>
      <c r="N353" s="3">
        <v>149384</v>
      </c>
      <c r="O353" s="4">
        <v>134</v>
      </c>
      <c r="P353" s="4">
        <v>62</v>
      </c>
      <c r="Q353" s="4">
        <v>68</v>
      </c>
      <c r="R353" s="4">
        <v>46</v>
      </c>
      <c r="S353" s="4">
        <v>81</v>
      </c>
      <c r="T353" s="4">
        <v>61</v>
      </c>
      <c r="U353" s="4">
        <v>64</v>
      </c>
      <c r="V353" s="4">
        <v>56</v>
      </c>
      <c r="W353" s="4">
        <v>61</v>
      </c>
      <c r="X353" s="4">
        <v>98</v>
      </c>
      <c r="Y353" s="4">
        <v>516</v>
      </c>
      <c r="Z353" s="4">
        <v>215</v>
      </c>
      <c r="AA353" s="44">
        <v>2.1934850220985433E-3</v>
      </c>
      <c r="AB353" s="44">
        <v>4.7980560134345569E-4</v>
      </c>
      <c r="AC353" s="44">
        <v>4.4571166388096876E-4</v>
      </c>
      <c r="AD353" s="44">
        <v>3.4692630832698558E-4</v>
      </c>
      <c r="AE353" s="44">
        <v>5.2730255448793061E-4</v>
      </c>
      <c r="AF353" s="44">
        <v>3.7961055690735634E-4</v>
      </c>
      <c r="AG353" s="44">
        <v>5.4149639143420399E-4</v>
      </c>
      <c r="AH353" s="44">
        <v>7.9676740083091456E-4</v>
      </c>
      <c r="AI353" s="44">
        <v>1.0981493483113703E-3</v>
      </c>
      <c r="AJ353" s="44">
        <v>4.161005434782609E-3</v>
      </c>
      <c r="AK353" s="44">
        <v>5.6830634795987931E-4</v>
      </c>
      <c r="AL353" s="44">
        <v>1.4392438279869329E-3</v>
      </c>
    </row>
    <row r="354" spans="1:38">
      <c r="A354" s="1" t="s">
        <v>41</v>
      </c>
      <c r="B354" s="1" t="s">
        <v>83</v>
      </c>
      <c r="C354" s="3">
        <v>59283</v>
      </c>
      <c r="D354" s="3">
        <v>127534</v>
      </c>
      <c r="E354" s="3">
        <v>160699</v>
      </c>
      <c r="F354" s="3">
        <v>127787</v>
      </c>
      <c r="G354" s="3">
        <v>146915</v>
      </c>
      <c r="H354" s="3">
        <v>160828</v>
      </c>
      <c r="I354" s="3">
        <v>122761</v>
      </c>
      <c r="J354" s="3">
        <v>70635</v>
      </c>
      <c r="K354" s="3">
        <v>54669</v>
      </c>
      <c r="L354" s="3">
        <v>24560</v>
      </c>
      <c r="M354" s="3">
        <v>905807</v>
      </c>
      <c r="N354" s="3">
        <v>149864</v>
      </c>
      <c r="O354" s="4">
        <v>129</v>
      </c>
      <c r="P354" s="4">
        <v>62</v>
      </c>
      <c r="Q354" s="4">
        <v>57</v>
      </c>
      <c r="R354" s="4">
        <v>66</v>
      </c>
      <c r="S354" s="4">
        <v>53</v>
      </c>
      <c r="T354" s="4">
        <v>66</v>
      </c>
      <c r="U354" s="4">
        <v>52</v>
      </c>
      <c r="V354" s="4">
        <v>63</v>
      </c>
      <c r="W354" s="4">
        <v>73</v>
      </c>
      <c r="X354" s="4">
        <v>108</v>
      </c>
      <c r="Y354" s="4">
        <v>485</v>
      </c>
      <c r="Z354" s="4">
        <v>244</v>
      </c>
      <c r="AA354" s="44">
        <v>2.176003238702495E-3</v>
      </c>
      <c r="AB354" s="44">
        <v>4.8614487117160912E-4</v>
      </c>
      <c r="AC354" s="44">
        <v>3.5470040261607102E-4</v>
      </c>
      <c r="AD354" s="44">
        <v>5.1648446242575535E-4</v>
      </c>
      <c r="AE354" s="44">
        <v>3.6075281625429668E-4</v>
      </c>
      <c r="AF354" s="44">
        <v>4.1037630263386974E-4</v>
      </c>
      <c r="AG354" s="44">
        <v>4.2358729563949461E-4</v>
      </c>
      <c r="AH354" s="44">
        <v>8.9190911021448291E-4</v>
      </c>
      <c r="AI354" s="44">
        <v>1.3353088587682233E-3</v>
      </c>
      <c r="AJ354" s="44">
        <v>4.3973941368078175E-3</v>
      </c>
      <c r="AK354" s="44">
        <v>5.3543414877562214E-4</v>
      </c>
      <c r="AL354" s="44">
        <v>1.6281428495168954E-3</v>
      </c>
    </row>
    <row r="355" spans="1:38">
      <c r="A355" s="1" t="s">
        <v>41</v>
      </c>
      <c r="B355" s="1" t="s">
        <v>84</v>
      </c>
      <c r="C355" s="3">
        <v>58003</v>
      </c>
      <c r="D355" s="3">
        <v>126279</v>
      </c>
      <c r="E355" s="3">
        <v>161451</v>
      </c>
      <c r="F355" s="3">
        <v>127380</v>
      </c>
      <c r="G355" s="3">
        <v>142138</v>
      </c>
      <c r="H355" s="3">
        <v>160669</v>
      </c>
      <c r="I355" s="3">
        <v>127613</v>
      </c>
      <c r="J355" s="3">
        <v>72232</v>
      </c>
      <c r="K355" s="3">
        <v>53683</v>
      </c>
      <c r="L355" s="3">
        <v>25087</v>
      </c>
      <c r="M355" s="3">
        <v>903533</v>
      </c>
      <c r="N355" s="3">
        <v>151002</v>
      </c>
      <c r="O355" s="4">
        <v>120</v>
      </c>
      <c r="P355" s="4">
        <v>63</v>
      </c>
      <c r="Q355" s="4">
        <v>71</v>
      </c>
      <c r="R355" s="4">
        <v>66</v>
      </c>
      <c r="S355" s="4">
        <v>53</v>
      </c>
      <c r="T355" s="4">
        <v>63</v>
      </c>
      <c r="U355" s="4">
        <v>60</v>
      </c>
      <c r="V355" s="4">
        <v>64</v>
      </c>
      <c r="W355" s="4">
        <v>66</v>
      </c>
      <c r="X355" s="4">
        <v>120</v>
      </c>
      <c r="Y355" s="4">
        <v>496</v>
      </c>
      <c r="Z355" s="4">
        <v>250</v>
      </c>
      <c r="AA355" s="44">
        <v>2.0688585073185871E-3</v>
      </c>
      <c r="AB355" s="44">
        <v>4.988953032570736E-4</v>
      </c>
      <c r="AC355" s="44">
        <v>4.3976190918606882E-4</v>
      </c>
      <c r="AD355" s="44">
        <v>5.1813471502590671E-4</v>
      </c>
      <c r="AE355" s="44">
        <v>3.7287706313582575E-4</v>
      </c>
      <c r="AF355" s="44">
        <v>3.9211048802195817E-4</v>
      </c>
      <c r="AG355" s="44">
        <v>4.701715342480782E-4</v>
      </c>
      <c r="AH355" s="44">
        <v>8.8603389079632293E-4</v>
      </c>
      <c r="AI355" s="44">
        <v>1.2294394873609896E-3</v>
      </c>
      <c r="AJ355" s="44">
        <v>4.7833539283294139E-3</v>
      </c>
      <c r="AK355" s="44">
        <v>5.4895615323402689E-4</v>
      </c>
      <c r="AL355" s="44">
        <v>1.6556072105005232E-3</v>
      </c>
    </row>
    <row r="356" spans="1:38">
      <c r="A356" s="1" t="s">
        <v>41</v>
      </c>
      <c r="B356" s="1" t="s">
        <v>85</v>
      </c>
      <c r="C356" s="3">
        <v>56621</v>
      </c>
      <c r="D356" s="3">
        <v>124766</v>
      </c>
      <c r="E356" s="3">
        <v>161409</v>
      </c>
      <c r="F356" s="3">
        <v>128130</v>
      </c>
      <c r="G356" s="3">
        <v>137112</v>
      </c>
      <c r="H356" s="3">
        <v>160128</v>
      </c>
      <c r="I356" s="3">
        <v>130742</v>
      </c>
      <c r="J356" s="3">
        <v>75066</v>
      </c>
      <c r="K356" s="3">
        <v>51453</v>
      </c>
      <c r="L356" s="3">
        <v>26116</v>
      </c>
      <c r="M356" s="3">
        <v>898908</v>
      </c>
      <c r="N356" s="3">
        <v>152635</v>
      </c>
      <c r="O356" s="4">
        <v>119</v>
      </c>
      <c r="P356" s="4">
        <v>53</v>
      </c>
      <c r="Q356" s="4">
        <v>56</v>
      </c>
      <c r="R356" s="4">
        <v>69</v>
      </c>
      <c r="S356" s="4">
        <v>74</v>
      </c>
      <c r="T356" s="4">
        <v>48</v>
      </c>
      <c r="U356" s="4">
        <v>56</v>
      </c>
      <c r="V356" s="4">
        <v>49</v>
      </c>
      <c r="W356" s="4">
        <v>62</v>
      </c>
      <c r="X356" s="4">
        <v>86</v>
      </c>
      <c r="Y356" s="4">
        <v>475</v>
      </c>
      <c r="Z356" s="4">
        <v>197</v>
      </c>
      <c r="AA356" s="44">
        <v>2.1016937178785257E-3</v>
      </c>
      <c r="AB356" s="44">
        <v>4.2479521664556049E-4</v>
      </c>
      <c r="AC356" s="44">
        <v>3.4694471807643936E-4</v>
      </c>
      <c r="AD356" s="44">
        <v>5.3851557012409273E-4</v>
      </c>
      <c r="AE356" s="44">
        <v>5.3970476690588711E-4</v>
      </c>
      <c r="AF356" s="44">
        <v>2.9976019184652276E-4</v>
      </c>
      <c r="AG356" s="44">
        <v>4.2832448639304889E-4</v>
      </c>
      <c r="AH356" s="44">
        <v>6.5275890549649639E-4</v>
      </c>
      <c r="AI356" s="44">
        <v>1.2049831885409985E-3</v>
      </c>
      <c r="AJ356" s="44">
        <v>3.2930004594884364E-3</v>
      </c>
      <c r="AK356" s="44">
        <v>5.2841892607474847E-4</v>
      </c>
      <c r="AL356" s="44">
        <v>1.2906607265699217E-3</v>
      </c>
    </row>
    <row r="357" spans="1:38">
      <c r="A357" s="1" t="s">
        <v>41</v>
      </c>
      <c r="B357" s="1" t="s">
        <v>86</v>
      </c>
      <c r="C357" s="3">
        <v>56278</v>
      </c>
      <c r="D357" s="3">
        <v>123211</v>
      </c>
      <c r="E357" s="3">
        <v>160716</v>
      </c>
      <c r="F357" s="3">
        <v>129838</v>
      </c>
      <c r="G357" s="3">
        <v>133709</v>
      </c>
      <c r="H357" s="3">
        <v>159530</v>
      </c>
      <c r="I357" s="3">
        <v>134100</v>
      </c>
      <c r="J357" s="3">
        <v>78668</v>
      </c>
      <c r="K357" s="3">
        <v>50036</v>
      </c>
      <c r="L357" s="3">
        <v>27202</v>
      </c>
      <c r="M357" s="3">
        <v>897382</v>
      </c>
      <c r="N357" s="3">
        <v>155906</v>
      </c>
      <c r="O357" s="4">
        <v>108</v>
      </c>
      <c r="P357" s="4">
        <v>65</v>
      </c>
      <c r="Q357" s="4">
        <v>57</v>
      </c>
      <c r="R357" s="4">
        <v>63</v>
      </c>
      <c r="S357" s="4">
        <v>48</v>
      </c>
      <c r="T357" s="4">
        <v>37</v>
      </c>
      <c r="U357" s="4">
        <v>49</v>
      </c>
      <c r="V357" s="4">
        <v>53</v>
      </c>
      <c r="W357" s="4">
        <v>46</v>
      </c>
      <c r="X357" s="4">
        <v>104</v>
      </c>
      <c r="Y357" s="4">
        <v>427</v>
      </c>
      <c r="Z357" s="4">
        <v>203</v>
      </c>
      <c r="AA357" s="44">
        <v>1.9190447421727852E-3</v>
      </c>
      <c r="AB357" s="44">
        <v>5.2755029989205509E-4</v>
      </c>
      <c r="AC357" s="44">
        <v>3.546628835959083E-4</v>
      </c>
      <c r="AD357" s="44">
        <v>4.8522004343874676E-4</v>
      </c>
      <c r="AE357" s="44">
        <v>3.5898854976104823E-4</v>
      </c>
      <c r="AF357" s="44">
        <v>2.3193129818842851E-4</v>
      </c>
      <c r="AG357" s="44">
        <v>3.6539895600298285E-4</v>
      </c>
      <c r="AH357" s="44">
        <v>6.7371739462043019E-4</v>
      </c>
      <c r="AI357" s="44">
        <v>9.1933807658485891E-4</v>
      </c>
      <c r="AJ357" s="44">
        <v>3.8232482905668701E-3</v>
      </c>
      <c r="AK357" s="44">
        <v>4.758285769048187E-4</v>
      </c>
      <c r="AL357" s="44">
        <v>1.3020666298923711E-3</v>
      </c>
    </row>
    <row r="358" spans="1:38">
      <c r="A358" s="1" t="s">
        <v>41</v>
      </c>
      <c r="B358" s="1" t="s">
        <v>87</v>
      </c>
      <c r="C358" s="3">
        <v>55335</v>
      </c>
      <c r="D358" s="3">
        <v>121849</v>
      </c>
      <c r="E358" s="3">
        <v>159176</v>
      </c>
      <c r="F358" s="3">
        <v>132137</v>
      </c>
      <c r="G358" s="3">
        <v>130328</v>
      </c>
      <c r="H358" s="3">
        <v>156939</v>
      </c>
      <c r="I358" s="3">
        <v>137176</v>
      </c>
      <c r="J358" s="3">
        <v>81733</v>
      </c>
      <c r="K358" s="3">
        <v>49354</v>
      </c>
      <c r="L358" s="3">
        <v>27806</v>
      </c>
      <c r="M358" s="3">
        <v>892940</v>
      </c>
      <c r="N358" s="3">
        <v>158893</v>
      </c>
      <c r="O358" s="4">
        <v>122</v>
      </c>
      <c r="P358" s="4">
        <v>65</v>
      </c>
      <c r="Q358" s="4">
        <v>54</v>
      </c>
      <c r="R358" s="4">
        <v>74</v>
      </c>
      <c r="S358" s="4">
        <v>65</v>
      </c>
      <c r="T358" s="4">
        <v>57</v>
      </c>
      <c r="U358" s="4">
        <v>60</v>
      </c>
      <c r="V358" s="4">
        <v>56</v>
      </c>
      <c r="W358" s="4">
        <v>74</v>
      </c>
      <c r="X358" s="4">
        <v>100</v>
      </c>
      <c r="Y358" s="4">
        <v>497</v>
      </c>
      <c r="Z358" s="4">
        <v>230</v>
      </c>
      <c r="AA358" s="44">
        <v>2.2047528688894911E-3</v>
      </c>
      <c r="AB358" s="44">
        <v>5.3344713538888298E-4</v>
      </c>
      <c r="AC358" s="44">
        <v>3.3924712268181131E-4</v>
      </c>
      <c r="AD358" s="44">
        <v>5.6002482272187197E-4</v>
      </c>
      <c r="AE358" s="44">
        <v>4.9874163648640354E-4</v>
      </c>
      <c r="AF358" s="44">
        <v>3.6319844015827806E-4</v>
      </c>
      <c r="AG358" s="44">
        <v>4.373942963783752E-4</v>
      </c>
      <c r="AH358" s="44">
        <v>6.851577698114593E-4</v>
      </c>
      <c r="AI358" s="44">
        <v>1.4993718847509828E-3</v>
      </c>
      <c r="AJ358" s="44">
        <v>3.5963461123498523E-3</v>
      </c>
      <c r="AK358" s="44">
        <v>5.5658834860124976E-4</v>
      </c>
      <c r="AL358" s="44">
        <v>1.4475149943672786E-3</v>
      </c>
    </row>
    <row r="359" spans="1:38">
      <c r="A359" s="1" t="s">
        <v>41</v>
      </c>
      <c r="B359" s="1" t="s">
        <v>88</v>
      </c>
      <c r="C359" s="3">
        <v>56513</v>
      </c>
      <c r="D359" s="3">
        <v>122123</v>
      </c>
      <c r="E359" s="3">
        <v>156389</v>
      </c>
      <c r="F359" s="3">
        <v>135631</v>
      </c>
      <c r="G359" s="3">
        <v>128625</v>
      </c>
      <c r="H359" s="3">
        <v>153929</v>
      </c>
      <c r="I359" s="3">
        <v>139139</v>
      </c>
      <c r="J359" s="3">
        <v>85219</v>
      </c>
      <c r="K359" s="3">
        <v>48522</v>
      </c>
      <c r="L359" s="3">
        <v>28050</v>
      </c>
      <c r="M359" s="3">
        <v>892349</v>
      </c>
      <c r="N359" s="3">
        <v>161791</v>
      </c>
      <c r="O359" s="4">
        <v>125</v>
      </c>
      <c r="P359" s="4">
        <v>67</v>
      </c>
      <c r="Q359" s="4">
        <v>52</v>
      </c>
      <c r="R359" s="4">
        <v>48</v>
      </c>
      <c r="S359" s="4">
        <v>44</v>
      </c>
      <c r="T359" s="4">
        <v>53</v>
      </c>
      <c r="U359" s="4">
        <v>58</v>
      </c>
      <c r="V359" s="4">
        <v>59</v>
      </c>
      <c r="W359" s="4">
        <v>59</v>
      </c>
      <c r="X359" s="4">
        <v>146</v>
      </c>
      <c r="Y359" s="4">
        <v>447</v>
      </c>
      <c r="Z359" s="4">
        <v>264</v>
      </c>
      <c r="AA359" s="44">
        <v>2.2118804522853149E-3</v>
      </c>
      <c r="AB359" s="44">
        <v>5.486272037208388E-4</v>
      </c>
      <c r="AC359" s="44">
        <v>3.3250420425989043E-4</v>
      </c>
      <c r="AD359" s="44">
        <v>3.5390139422403433E-4</v>
      </c>
      <c r="AE359" s="44">
        <v>3.4207968901846453E-4</v>
      </c>
      <c r="AF359" s="44">
        <v>3.4431458659511853E-4</v>
      </c>
      <c r="AG359" s="44">
        <v>4.1684933771264708E-4</v>
      </c>
      <c r="AH359" s="44">
        <v>6.923338692075711E-4</v>
      </c>
      <c r="AI359" s="44">
        <v>1.2159432834590496E-3</v>
      </c>
      <c r="AJ359" s="44">
        <v>5.2049910873440287E-3</v>
      </c>
      <c r="AK359" s="44">
        <v>5.0092508648522051E-4</v>
      </c>
      <c r="AL359" s="44">
        <v>1.6317347689302865E-3</v>
      </c>
    </row>
    <row r="360" spans="1:38">
      <c r="A360" s="1" t="s">
        <v>41</v>
      </c>
      <c r="B360" s="1" t="s">
        <v>89</v>
      </c>
      <c r="C360" s="3">
        <v>55056</v>
      </c>
      <c r="D360" s="3">
        <v>118659</v>
      </c>
      <c r="E360" s="3">
        <v>156283</v>
      </c>
      <c r="F360" s="3">
        <v>138074</v>
      </c>
      <c r="G360" s="3">
        <v>125862</v>
      </c>
      <c r="H360" s="3">
        <v>152606</v>
      </c>
      <c r="I360" s="3">
        <v>142243</v>
      </c>
      <c r="J360" s="3">
        <v>88890</v>
      </c>
      <c r="K360" s="3">
        <v>47757</v>
      </c>
      <c r="L360" s="3">
        <v>28939</v>
      </c>
      <c r="M360" s="3">
        <v>888783</v>
      </c>
      <c r="N360" s="3">
        <v>165586</v>
      </c>
      <c r="O360" s="4">
        <v>110</v>
      </c>
      <c r="P360" s="4">
        <v>54</v>
      </c>
      <c r="Q360" s="4">
        <v>61</v>
      </c>
      <c r="R360" s="4">
        <v>57</v>
      </c>
      <c r="S360" s="4">
        <v>58</v>
      </c>
      <c r="T360" s="4">
        <v>54</v>
      </c>
      <c r="U360" s="4">
        <v>57</v>
      </c>
      <c r="V360" s="4">
        <v>72</v>
      </c>
      <c r="W360" s="4">
        <v>60</v>
      </c>
      <c r="X360" s="4">
        <v>72</v>
      </c>
      <c r="Y360" s="4">
        <v>451</v>
      </c>
      <c r="Z360" s="4">
        <v>204</v>
      </c>
      <c r="AA360" s="44">
        <v>1.9979657076431268E-3</v>
      </c>
      <c r="AB360" s="44">
        <v>4.5508558137183022E-4</v>
      </c>
      <c r="AC360" s="44">
        <v>3.9031756493028674E-4</v>
      </c>
      <c r="AD360" s="44">
        <v>4.1282210988310617E-4</v>
      </c>
      <c r="AE360" s="44">
        <v>4.6082217031351795E-4</v>
      </c>
      <c r="AF360" s="44">
        <v>3.5385240423050208E-4</v>
      </c>
      <c r="AG360" s="44">
        <v>4.0072270691703636E-4</v>
      </c>
      <c r="AH360" s="44">
        <v>8.0998987512656095E-4</v>
      </c>
      <c r="AI360" s="44">
        <v>1.2563603241409636E-3</v>
      </c>
      <c r="AJ360" s="44">
        <v>2.4879919831369431E-3</v>
      </c>
      <c r="AK360" s="44">
        <v>5.0743544824777254E-4</v>
      </c>
      <c r="AL360" s="44">
        <v>1.2319882115637796E-3</v>
      </c>
    </row>
    <row r="361" spans="1:38">
      <c r="A361" s="1" t="s">
        <v>41</v>
      </c>
      <c r="B361" s="1" t="s">
        <v>90</v>
      </c>
      <c r="C361" s="3">
        <v>54571</v>
      </c>
      <c r="D361" s="3">
        <v>117794</v>
      </c>
      <c r="E361" s="3">
        <v>154512</v>
      </c>
      <c r="F361" s="3">
        <v>140547</v>
      </c>
      <c r="G361" s="3">
        <v>124511</v>
      </c>
      <c r="H361" s="3">
        <v>149424</v>
      </c>
      <c r="I361" s="3">
        <v>144635</v>
      </c>
      <c r="J361" s="3">
        <v>93339</v>
      </c>
      <c r="K361" s="3">
        <v>49153</v>
      </c>
      <c r="L361" s="3">
        <v>27652</v>
      </c>
      <c r="M361" s="3">
        <v>885994</v>
      </c>
      <c r="N361" s="3">
        <v>170144</v>
      </c>
      <c r="O361" s="4">
        <v>116</v>
      </c>
      <c r="P361" s="4">
        <v>70</v>
      </c>
      <c r="Q361" s="4">
        <v>67</v>
      </c>
      <c r="R361" s="4">
        <v>71</v>
      </c>
      <c r="S361" s="4">
        <v>64</v>
      </c>
      <c r="T361" s="4">
        <v>67</v>
      </c>
      <c r="U361" s="4">
        <v>69</v>
      </c>
      <c r="V361" s="4">
        <v>57</v>
      </c>
      <c r="W361" s="4">
        <v>75</v>
      </c>
      <c r="X361" s="4">
        <v>113</v>
      </c>
      <c r="Y361" s="4">
        <v>524</v>
      </c>
      <c r="Z361" s="4">
        <v>245</v>
      </c>
      <c r="AA361" s="44">
        <v>2.1256711440142198E-3</v>
      </c>
      <c r="AB361" s="44">
        <v>5.9425777204271865E-4</v>
      </c>
      <c r="AC361" s="44">
        <v>4.3362327845086464E-4</v>
      </c>
      <c r="AD361" s="44">
        <v>5.0516908934377823E-4</v>
      </c>
      <c r="AE361" s="44">
        <v>5.1401081028985395E-4</v>
      </c>
      <c r="AF361" s="44">
        <v>4.4838847842381411E-4</v>
      </c>
      <c r="AG361" s="44">
        <v>4.7706295156773947E-4</v>
      </c>
      <c r="AH361" s="44">
        <v>6.1067720888374635E-4</v>
      </c>
      <c r="AI361" s="44">
        <v>1.5258478627957603E-3</v>
      </c>
      <c r="AJ361" s="44">
        <v>4.0865036887024449E-3</v>
      </c>
      <c r="AK361" s="44">
        <v>5.9142612703923507E-4</v>
      </c>
      <c r="AL361" s="44">
        <v>1.4399567425239796E-3</v>
      </c>
    </row>
    <row r="362" spans="1:38">
      <c r="A362" s="1" t="s">
        <v>42</v>
      </c>
      <c r="B362" s="1" t="s">
        <v>82</v>
      </c>
      <c r="C362" s="3">
        <v>295746</v>
      </c>
      <c r="D362" s="3">
        <v>571771</v>
      </c>
      <c r="E362" s="3">
        <v>622320</v>
      </c>
      <c r="F362" s="3">
        <v>576716</v>
      </c>
      <c r="G362" s="3">
        <v>606808</v>
      </c>
      <c r="H362" s="3">
        <v>622041</v>
      </c>
      <c r="I362" s="3">
        <v>514633</v>
      </c>
      <c r="J362" s="3">
        <v>314381</v>
      </c>
      <c r="K362" s="3">
        <v>195410</v>
      </c>
      <c r="L362" s="3">
        <v>66005</v>
      </c>
      <c r="M362" s="3">
        <v>3810035</v>
      </c>
      <c r="N362" s="3">
        <v>575796</v>
      </c>
      <c r="O362" s="4">
        <v>106</v>
      </c>
      <c r="P362" s="4">
        <v>48</v>
      </c>
      <c r="Q362" s="4">
        <v>51</v>
      </c>
      <c r="R362" s="4">
        <v>58</v>
      </c>
      <c r="S362" s="4">
        <v>69</v>
      </c>
      <c r="T362" s="4">
        <v>69</v>
      </c>
      <c r="U362" s="4">
        <v>65</v>
      </c>
      <c r="V362" s="4">
        <v>82</v>
      </c>
      <c r="W362" s="4">
        <v>197</v>
      </c>
      <c r="X362" s="4">
        <v>296</v>
      </c>
      <c r="Y362" s="4">
        <v>466</v>
      </c>
      <c r="Z362" s="4">
        <v>575</v>
      </c>
      <c r="AA362" s="44">
        <v>3.5841566749846151E-4</v>
      </c>
      <c r="AB362" s="44">
        <v>8.3949693146382026E-5</v>
      </c>
      <c r="AC362" s="44">
        <v>8.195140763594292E-5</v>
      </c>
      <c r="AD362" s="44">
        <v>1.0056943105445315E-4</v>
      </c>
      <c r="AE362" s="44">
        <v>1.1370977310780346E-4</v>
      </c>
      <c r="AF362" s="44">
        <v>1.1092516409690036E-4</v>
      </c>
      <c r="AG362" s="44">
        <v>1.2630359887531503E-4</v>
      </c>
      <c r="AH362" s="44">
        <v>2.6083001199181887E-4</v>
      </c>
      <c r="AI362" s="44">
        <v>1.0081367381403203E-3</v>
      </c>
      <c r="AJ362" s="44">
        <v>4.4845087493371712E-3</v>
      </c>
      <c r="AK362" s="44">
        <v>1.2230858771638582E-4</v>
      </c>
      <c r="AL362" s="44">
        <v>9.9861756594349393E-4</v>
      </c>
    </row>
    <row r="363" spans="1:38">
      <c r="A363" s="1" t="s">
        <v>42</v>
      </c>
      <c r="B363" s="1" t="s">
        <v>83</v>
      </c>
      <c r="C363" s="3">
        <v>292393</v>
      </c>
      <c r="D363" s="3">
        <v>577660</v>
      </c>
      <c r="E363" s="3">
        <v>641454</v>
      </c>
      <c r="F363" s="3">
        <v>568857</v>
      </c>
      <c r="G363" s="3">
        <v>610387</v>
      </c>
      <c r="H363" s="3">
        <v>645362</v>
      </c>
      <c r="I363" s="3">
        <v>543775</v>
      </c>
      <c r="J363" s="3">
        <v>332562</v>
      </c>
      <c r="K363" s="3">
        <v>186232</v>
      </c>
      <c r="L363" s="3">
        <v>66379</v>
      </c>
      <c r="M363" s="3">
        <v>3879888</v>
      </c>
      <c r="N363" s="3">
        <v>585173</v>
      </c>
      <c r="O363" s="4">
        <v>117</v>
      </c>
      <c r="P363" s="4">
        <v>49</v>
      </c>
      <c r="Q363" s="4">
        <v>52</v>
      </c>
      <c r="R363" s="4">
        <v>48</v>
      </c>
      <c r="S363" s="4">
        <v>48</v>
      </c>
      <c r="T363" s="4">
        <v>72</v>
      </c>
      <c r="U363" s="4">
        <v>62</v>
      </c>
      <c r="V363" s="4">
        <v>67</v>
      </c>
      <c r="W363" s="4">
        <v>208</v>
      </c>
      <c r="X363" s="4">
        <v>327</v>
      </c>
      <c r="Y363" s="4">
        <v>448</v>
      </c>
      <c r="Z363" s="4">
        <v>602</v>
      </c>
      <c r="AA363" s="44">
        <v>4.0014637833327062E-4</v>
      </c>
      <c r="AB363" s="44">
        <v>8.4824983554339928E-5</v>
      </c>
      <c r="AC363" s="44">
        <v>8.1065828570715901E-5</v>
      </c>
      <c r="AD363" s="44">
        <v>8.4379729879389728E-5</v>
      </c>
      <c r="AE363" s="44">
        <v>7.8638634177988716E-5</v>
      </c>
      <c r="AF363" s="44">
        <v>1.1156529203764708E-4</v>
      </c>
      <c r="AG363" s="44">
        <v>1.1401774631051446E-4</v>
      </c>
      <c r="AH363" s="44">
        <v>2.0146619277006995E-4</v>
      </c>
      <c r="AI363" s="44">
        <v>1.1168864641951973E-3</v>
      </c>
      <c r="AJ363" s="44">
        <v>4.9262567980837314E-3</v>
      </c>
      <c r="AK363" s="44">
        <v>1.1546725060104828E-4</v>
      </c>
      <c r="AL363" s="44">
        <v>1.0287555987716452E-3</v>
      </c>
    </row>
    <row r="364" spans="1:38">
      <c r="A364" s="1" t="s">
        <v>42</v>
      </c>
      <c r="B364" s="1" t="s">
        <v>84</v>
      </c>
      <c r="C364" s="3">
        <v>285158</v>
      </c>
      <c r="D364" s="3">
        <v>563048</v>
      </c>
      <c r="E364" s="3">
        <v>626926</v>
      </c>
      <c r="F364" s="3">
        <v>559420</v>
      </c>
      <c r="G364" s="3">
        <v>581093</v>
      </c>
      <c r="H364" s="3">
        <v>620374</v>
      </c>
      <c r="I364" s="3">
        <v>540579</v>
      </c>
      <c r="J364" s="3">
        <v>340756</v>
      </c>
      <c r="K364" s="3">
        <v>182870</v>
      </c>
      <c r="L364" s="3">
        <v>64150</v>
      </c>
      <c r="M364" s="3">
        <v>3776598</v>
      </c>
      <c r="N364" s="3">
        <v>587776</v>
      </c>
      <c r="O364" s="4">
        <v>125</v>
      </c>
      <c r="P364" s="4">
        <v>73</v>
      </c>
      <c r="Q364" s="4">
        <v>53</v>
      </c>
      <c r="R364" s="4">
        <v>69</v>
      </c>
      <c r="S364" s="4">
        <v>77</v>
      </c>
      <c r="T364" s="4">
        <v>45</v>
      </c>
      <c r="U364" s="4">
        <v>61</v>
      </c>
      <c r="V364" s="4">
        <v>94</v>
      </c>
      <c r="W364" s="4">
        <v>212</v>
      </c>
      <c r="X364" s="4">
        <v>313</v>
      </c>
      <c r="Y364" s="4">
        <v>503</v>
      </c>
      <c r="Z364" s="4">
        <v>619</v>
      </c>
      <c r="AA364" s="44">
        <v>4.3835347421429521E-4</v>
      </c>
      <c r="AB364" s="44">
        <v>1.2965146843608359E-4</v>
      </c>
      <c r="AC364" s="44">
        <v>8.4539483128790322E-5</v>
      </c>
      <c r="AD364" s="44">
        <v>1.2334203281970613E-4</v>
      </c>
      <c r="AE364" s="44">
        <v>1.3250890993352183E-4</v>
      </c>
      <c r="AF364" s="44">
        <v>7.2536889037902946E-5</v>
      </c>
      <c r="AG364" s="44">
        <v>1.1284197129374246E-4</v>
      </c>
      <c r="AH364" s="44">
        <v>2.7585721161182784E-4</v>
      </c>
      <c r="AI364" s="44">
        <v>1.1592934871766829E-3</v>
      </c>
      <c r="AJ364" s="44">
        <v>4.8791893998441152E-3</v>
      </c>
      <c r="AK364" s="44">
        <v>1.3318865285635379E-4</v>
      </c>
      <c r="AL364" s="44">
        <v>1.0531222778745644E-3</v>
      </c>
    </row>
    <row r="365" spans="1:38">
      <c r="A365" s="1" t="s">
        <v>42</v>
      </c>
      <c r="B365" s="1" t="s">
        <v>85</v>
      </c>
      <c r="C365" s="3">
        <v>293176</v>
      </c>
      <c r="D365" s="3">
        <v>580640</v>
      </c>
      <c r="E365" s="3">
        <v>650946</v>
      </c>
      <c r="F365" s="3">
        <v>580142</v>
      </c>
      <c r="G365" s="3">
        <v>588073</v>
      </c>
      <c r="H365" s="3">
        <v>638785</v>
      </c>
      <c r="I365" s="3">
        <v>571121</v>
      </c>
      <c r="J365" s="3">
        <v>366671</v>
      </c>
      <c r="K365" s="3">
        <v>190559</v>
      </c>
      <c r="L365" s="3">
        <v>68608</v>
      </c>
      <c r="M365" s="3">
        <v>3902883</v>
      </c>
      <c r="N365" s="3">
        <v>625838</v>
      </c>
      <c r="O365" s="4">
        <v>114</v>
      </c>
      <c r="P365" s="4">
        <v>77</v>
      </c>
      <c r="Q365" s="4">
        <v>79</v>
      </c>
      <c r="R365" s="4">
        <v>56</v>
      </c>
      <c r="S365" s="4">
        <v>49</v>
      </c>
      <c r="T365" s="4">
        <v>73</v>
      </c>
      <c r="U365" s="4">
        <v>69</v>
      </c>
      <c r="V365" s="4">
        <v>93</v>
      </c>
      <c r="W365" s="4">
        <v>205</v>
      </c>
      <c r="X365" s="4">
        <v>287</v>
      </c>
      <c r="Y365" s="4">
        <v>517</v>
      </c>
      <c r="Z365" s="4">
        <v>585</v>
      </c>
      <c r="AA365" s="44">
        <v>3.8884492591480886E-4</v>
      </c>
      <c r="AB365" s="44">
        <v>1.3261228988702123E-4</v>
      </c>
      <c r="AC365" s="44">
        <v>1.2136183339324614E-4</v>
      </c>
      <c r="AD365" s="44">
        <v>9.6528091398312822E-5</v>
      </c>
      <c r="AE365" s="44">
        <v>8.33229888126134E-5</v>
      </c>
      <c r="AF365" s="44">
        <v>1.1427945239791166E-4</v>
      </c>
      <c r="AG365" s="44">
        <v>1.2081502868919196E-4</v>
      </c>
      <c r="AH365" s="44">
        <v>2.5363336615112728E-4</v>
      </c>
      <c r="AI365" s="44">
        <v>1.0757823036434909E-3</v>
      </c>
      <c r="AJ365" s="44">
        <v>4.1831856343283579E-3</v>
      </c>
      <c r="AK365" s="44">
        <v>1.3246617948834232E-4</v>
      </c>
      <c r="AL365" s="44">
        <v>9.3474669163585468E-4</v>
      </c>
    </row>
    <row r="366" spans="1:38">
      <c r="A366" s="1" t="s">
        <v>42</v>
      </c>
      <c r="B366" s="1" t="s">
        <v>86</v>
      </c>
      <c r="C366" s="3">
        <v>290292</v>
      </c>
      <c r="D366" s="3">
        <v>583427</v>
      </c>
      <c r="E366" s="3">
        <v>646625</v>
      </c>
      <c r="F366" s="3">
        <v>584462</v>
      </c>
      <c r="G366" s="3">
        <v>581535</v>
      </c>
      <c r="H366" s="3">
        <v>637277</v>
      </c>
      <c r="I366" s="3">
        <v>581111</v>
      </c>
      <c r="J366" s="3">
        <v>382225</v>
      </c>
      <c r="K366" s="3">
        <v>193595</v>
      </c>
      <c r="L366" s="3">
        <v>71507</v>
      </c>
      <c r="M366" s="3">
        <v>3904729</v>
      </c>
      <c r="N366" s="3">
        <v>647327</v>
      </c>
      <c r="O366" s="4">
        <v>126</v>
      </c>
      <c r="P366" s="4">
        <v>60</v>
      </c>
      <c r="Q366" s="4">
        <v>59</v>
      </c>
      <c r="R366" s="4">
        <v>59</v>
      </c>
      <c r="S366" s="4">
        <v>63</v>
      </c>
      <c r="T366" s="4">
        <v>43</v>
      </c>
      <c r="U366" s="4">
        <v>64</v>
      </c>
      <c r="V366" s="4">
        <v>111</v>
      </c>
      <c r="W366" s="4">
        <v>178</v>
      </c>
      <c r="X366" s="4">
        <v>282</v>
      </c>
      <c r="Y366" s="4">
        <v>474</v>
      </c>
      <c r="Z366" s="4">
        <v>571</v>
      </c>
      <c r="AA366" s="44">
        <v>4.3404571948245217E-4</v>
      </c>
      <c r="AB366" s="44">
        <v>1.0284062959033435E-4</v>
      </c>
      <c r="AC366" s="44">
        <v>9.124299246085443E-5</v>
      </c>
      <c r="AD366" s="44">
        <v>1.0094753807775356E-4</v>
      </c>
      <c r="AE366" s="44">
        <v>1.0833397817844153E-4</v>
      </c>
      <c r="AF366" s="44">
        <v>6.7474583265989514E-5</v>
      </c>
      <c r="AG366" s="44">
        <v>1.1013386427033734E-4</v>
      </c>
      <c r="AH366" s="44">
        <v>2.9040486624370461E-4</v>
      </c>
      <c r="AI366" s="44">
        <v>9.1944523360623978E-4</v>
      </c>
      <c r="AJ366" s="44">
        <v>3.9436698505041466E-3</v>
      </c>
      <c r="AK366" s="44">
        <v>1.213912668459194E-4</v>
      </c>
      <c r="AL366" s="44">
        <v>8.8208895967571254E-4</v>
      </c>
    </row>
    <row r="367" spans="1:38">
      <c r="A367" s="1" t="s">
        <v>42</v>
      </c>
      <c r="B367" s="1" t="s">
        <v>87</v>
      </c>
      <c r="C367" s="3">
        <v>289255</v>
      </c>
      <c r="D367" s="3">
        <v>591364</v>
      </c>
      <c r="E367" s="3">
        <v>650431</v>
      </c>
      <c r="F367" s="3">
        <v>595362</v>
      </c>
      <c r="G367" s="3">
        <v>583624</v>
      </c>
      <c r="H367" s="3">
        <v>641042</v>
      </c>
      <c r="I367" s="3">
        <v>598428</v>
      </c>
      <c r="J367" s="3">
        <v>407455</v>
      </c>
      <c r="K367" s="3">
        <v>200165</v>
      </c>
      <c r="L367" s="3">
        <v>73974</v>
      </c>
      <c r="M367" s="3">
        <v>3949506</v>
      </c>
      <c r="N367" s="3">
        <v>681594</v>
      </c>
      <c r="O367" s="4">
        <v>120</v>
      </c>
      <c r="P367" s="4">
        <v>60</v>
      </c>
      <c r="Q367" s="4">
        <v>73</v>
      </c>
      <c r="R367" s="4">
        <v>61</v>
      </c>
      <c r="S367" s="4">
        <v>56</v>
      </c>
      <c r="T367" s="4">
        <v>66</v>
      </c>
      <c r="U367" s="4">
        <v>86</v>
      </c>
      <c r="V367" s="4">
        <v>119</v>
      </c>
      <c r="W367" s="4">
        <v>173</v>
      </c>
      <c r="X367" s="4">
        <v>254</v>
      </c>
      <c r="Y367" s="4">
        <v>522</v>
      </c>
      <c r="Z367" s="4">
        <v>546</v>
      </c>
      <c r="AA367" s="44">
        <v>4.1485886155814074E-4</v>
      </c>
      <c r="AB367" s="44">
        <v>1.014603526761859E-4</v>
      </c>
      <c r="AC367" s="44">
        <v>1.122332730143551E-4</v>
      </c>
      <c r="AD367" s="44">
        <v>1.0245867220279427E-4</v>
      </c>
      <c r="AE367" s="44">
        <v>9.5952188395268182E-5</v>
      </c>
      <c r="AF367" s="44">
        <v>1.0295737252785309E-4</v>
      </c>
      <c r="AG367" s="44">
        <v>1.4370985314858263E-4</v>
      </c>
      <c r="AH367" s="44">
        <v>2.9205679154753288E-4</v>
      </c>
      <c r="AI367" s="44">
        <v>8.6428696325531441E-4</v>
      </c>
      <c r="AJ367" s="44">
        <v>3.4336388460810556E-3</v>
      </c>
      <c r="AK367" s="44">
        <v>1.3216842815278672E-4</v>
      </c>
      <c r="AL367" s="44">
        <v>8.0106338964251451E-4</v>
      </c>
    </row>
    <row r="368" spans="1:38">
      <c r="A368" s="1" t="s">
        <v>42</v>
      </c>
      <c r="B368" s="1" t="s">
        <v>88</v>
      </c>
      <c r="C368" s="3">
        <v>282157</v>
      </c>
      <c r="D368" s="3">
        <v>584388</v>
      </c>
      <c r="E368" s="3">
        <v>627884</v>
      </c>
      <c r="F368" s="3">
        <v>589903</v>
      </c>
      <c r="G368" s="3">
        <v>569830</v>
      </c>
      <c r="H368" s="3">
        <v>621603</v>
      </c>
      <c r="I368" s="3">
        <v>592982</v>
      </c>
      <c r="J368" s="3">
        <v>419463</v>
      </c>
      <c r="K368" s="3">
        <v>199648</v>
      </c>
      <c r="L368" s="3">
        <v>74921</v>
      </c>
      <c r="M368" s="3">
        <v>3868747</v>
      </c>
      <c r="N368" s="3">
        <v>694032</v>
      </c>
      <c r="O368" s="4">
        <v>106</v>
      </c>
      <c r="P368" s="4">
        <v>51</v>
      </c>
      <c r="Q368" s="4">
        <v>66</v>
      </c>
      <c r="R368" s="4">
        <v>72</v>
      </c>
      <c r="S368" s="4">
        <v>68</v>
      </c>
      <c r="T368" s="4">
        <v>61</v>
      </c>
      <c r="U368" s="4">
        <v>70</v>
      </c>
      <c r="V368" s="4">
        <v>129</v>
      </c>
      <c r="W368" s="4">
        <v>221</v>
      </c>
      <c r="X368" s="4">
        <v>328</v>
      </c>
      <c r="Y368" s="4">
        <v>494</v>
      </c>
      <c r="Z368" s="4">
        <v>678</v>
      </c>
      <c r="AA368" s="44">
        <v>3.7567737110899254E-4</v>
      </c>
      <c r="AB368" s="44">
        <v>8.7270785847758675E-5</v>
      </c>
      <c r="AC368" s="44">
        <v>1.0511495753992776E-4</v>
      </c>
      <c r="AD368" s="44">
        <v>1.2205396480438309E-4</v>
      </c>
      <c r="AE368" s="44">
        <v>1.1933383640734957E-4</v>
      </c>
      <c r="AF368" s="44">
        <v>9.8133374517175753E-5</v>
      </c>
      <c r="AG368" s="44">
        <v>1.1804742808382042E-4</v>
      </c>
      <c r="AH368" s="44">
        <v>3.0753606396750129E-4</v>
      </c>
      <c r="AI368" s="44">
        <v>1.1069482288828339E-3</v>
      </c>
      <c r="AJ368" s="44">
        <v>4.377944768489476E-3</v>
      </c>
      <c r="AK368" s="44">
        <v>1.2768992131043978E-4</v>
      </c>
      <c r="AL368" s="44">
        <v>9.769002005671208E-4</v>
      </c>
    </row>
    <row r="369" spans="1:38">
      <c r="A369" s="1" t="s">
        <v>42</v>
      </c>
      <c r="B369" s="1" t="s">
        <v>89</v>
      </c>
      <c r="C369" s="3">
        <v>285450</v>
      </c>
      <c r="D369" s="3">
        <v>597161</v>
      </c>
      <c r="E369" s="3">
        <v>633350</v>
      </c>
      <c r="F369" s="3">
        <v>613147</v>
      </c>
      <c r="G369" s="3">
        <v>585082</v>
      </c>
      <c r="H369" s="3">
        <v>635762</v>
      </c>
      <c r="I369" s="3">
        <v>623512</v>
      </c>
      <c r="J369" s="3">
        <v>464258</v>
      </c>
      <c r="K369" s="3">
        <v>210597</v>
      </c>
      <c r="L369" s="3">
        <v>79233</v>
      </c>
      <c r="M369" s="3">
        <v>3973464</v>
      </c>
      <c r="N369" s="3">
        <v>754088</v>
      </c>
      <c r="O369" s="4">
        <v>115</v>
      </c>
      <c r="P369" s="4">
        <v>44</v>
      </c>
      <c r="Q369" s="4">
        <v>54</v>
      </c>
      <c r="R369" s="4">
        <v>51</v>
      </c>
      <c r="S369" s="4">
        <v>51</v>
      </c>
      <c r="T369" s="4">
        <v>69</v>
      </c>
      <c r="U369" s="4">
        <v>83</v>
      </c>
      <c r="V369" s="4">
        <v>102</v>
      </c>
      <c r="W369" s="4">
        <v>165</v>
      </c>
      <c r="X369" s="4">
        <v>244</v>
      </c>
      <c r="Y369" s="4">
        <v>467</v>
      </c>
      <c r="Z369" s="4">
        <v>511</v>
      </c>
      <c r="AA369" s="44">
        <v>4.0287265720791735E-4</v>
      </c>
      <c r="AB369" s="44">
        <v>7.3681971863534285E-5</v>
      </c>
      <c r="AC369" s="44">
        <v>8.5260914186468774E-5</v>
      </c>
      <c r="AD369" s="44">
        <v>8.317744358204476E-5</v>
      </c>
      <c r="AE369" s="44">
        <v>8.7167268861458732E-5</v>
      </c>
      <c r="AF369" s="44">
        <v>1.0853117990694631E-4</v>
      </c>
      <c r="AG369" s="44">
        <v>1.3311692477450314E-4</v>
      </c>
      <c r="AH369" s="44">
        <v>2.1970542241598422E-4</v>
      </c>
      <c r="AI369" s="44">
        <v>7.8348694425846527E-4</v>
      </c>
      <c r="AJ369" s="44">
        <v>3.0795249454141581E-3</v>
      </c>
      <c r="AK369" s="44">
        <v>1.1752969197657258E-4</v>
      </c>
      <c r="AL369" s="44">
        <v>6.7763974496345253E-4</v>
      </c>
    </row>
    <row r="370" spans="1:38">
      <c r="A370" s="1" t="s">
        <v>42</v>
      </c>
      <c r="B370" s="1" t="s">
        <v>90</v>
      </c>
      <c r="C370" s="3">
        <v>282472</v>
      </c>
      <c r="D370" s="3">
        <v>597775</v>
      </c>
      <c r="E370" s="3">
        <v>642019</v>
      </c>
      <c r="F370" s="3">
        <v>620219</v>
      </c>
      <c r="G370" s="3">
        <v>579019</v>
      </c>
      <c r="H370" s="3">
        <v>628224</v>
      </c>
      <c r="I370" s="3">
        <v>620154</v>
      </c>
      <c r="J370" s="3">
        <v>470145</v>
      </c>
      <c r="K370" s="3">
        <v>215235</v>
      </c>
      <c r="L370" s="3">
        <v>81425</v>
      </c>
      <c r="M370" s="3">
        <v>3969882</v>
      </c>
      <c r="N370" s="3">
        <v>766805</v>
      </c>
      <c r="O370" s="4">
        <v>117</v>
      </c>
      <c r="P370" s="4">
        <v>45</v>
      </c>
      <c r="Q370" s="4">
        <v>62</v>
      </c>
      <c r="R370" s="4">
        <v>64</v>
      </c>
      <c r="S370" s="4">
        <v>64</v>
      </c>
      <c r="T370" s="4">
        <v>74</v>
      </c>
      <c r="U370" s="4">
        <v>70</v>
      </c>
      <c r="V370" s="4">
        <v>112</v>
      </c>
      <c r="W370" s="4">
        <v>207</v>
      </c>
      <c r="X370" s="4">
        <v>255</v>
      </c>
      <c r="Y370" s="4">
        <v>496</v>
      </c>
      <c r="Z370" s="4">
        <v>574</v>
      </c>
      <c r="AA370" s="44">
        <v>4.1420034552097201E-4</v>
      </c>
      <c r="AB370" s="44">
        <v>7.5279160219145997E-5</v>
      </c>
      <c r="AC370" s="44">
        <v>9.6570350721707609E-5</v>
      </c>
      <c r="AD370" s="44">
        <v>1.0318935730766068E-4</v>
      </c>
      <c r="AE370" s="44">
        <v>1.1053177874992013E-4</v>
      </c>
      <c r="AF370" s="44">
        <v>1.1779237978810106E-4</v>
      </c>
      <c r="AG370" s="44">
        <v>1.1287518906594169E-4</v>
      </c>
      <c r="AH370" s="44">
        <v>2.3822437758563847E-4</v>
      </c>
      <c r="AI370" s="44">
        <v>9.6173949404139663E-4</v>
      </c>
      <c r="AJ370" s="44">
        <v>3.1317163033466378E-3</v>
      </c>
      <c r="AK370" s="44">
        <v>1.249407413117065E-4</v>
      </c>
      <c r="AL370" s="44">
        <v>7.485605858073435E-4</v>
      </c>
    </row>
    <row r="371" spans="1:38">
      <c r="A371" s="1" t="s">
        <v>43</v>
      </c>
      <c r="B371" s="1" t="s">
        <v>82</v>
      </c>
      <c r="C371" s="3">
        <v>55524</v>
      </c>
      <c r="D371" s="3">
        <v>104205</v>
      </c>
      <c r="E371" s="3">
        <v>119501</v>
      </c>
      <c r="F371" s="3">
        <v>96951</v>
      </c>
      <c r="G371" s="3">
        <v>96794</v>
      </c>
      <c r="H371" s="3">
        <v>114734</v>
      </c>
      <c r="I371" s="3">
        <v>86549</v>
      </c>
      <c r="J371" s="3">
        <v>53423</v>
      </c>
      <c r="K371" s="3">
        <v>40956</v>
      </c>
      <c r="L371" s="3">
        <v>18535</v>
      </c>
      <c r="M371" s="3">
        <v>674258</v>
      </c>
      <c r="N371" s="3">
        <v>112914</v>
      </c>
      <c r="O371" s="4">
        <v>115</v>
      </c>
      <c r="P371" s="4">
        <v>66</v>
      </c>
      <c r="Q371" s="4">
        <v>44</v>
      </c>
      <c r="R371" s="4">
        <v>63</v>
      </c>
      <c r="S371" s="4">
        <v>59</v>
      </c>
      <c r="T371" s="4">
        <v>54</v>
      </c>
      <c r="U371" s="4">
        <v>51</v>
      </c>
      <c r="V371" s="4">
        <v>58</v>
      </c>
      <c r="W371" s="4">
        <v>79</v>
      </c>
      <c r="X371" s="4">
        <v>73</v>
      </c>
      <c r="Y371" s="4">
        <v>452</v>
      </c>
      <c r="Z371" s="4">
        <v>210</v>
      </c>
      <c r="AA371" s="44">
        <v>2.071176428211224E-3</v>
      </c>
      <c r="AB371" s="44">
        <v>6.3336692097308188E-4</v>
      </c>
      <c r="AC371" s="44">
        <v>3.681977556673166E-4</v>
      </c>
      <c r="AD371" s="44">
        <v>6.4981279202896308E-4</v>
      </c>
      <c r="AE371" s="44">
        <v>6.0954191375498477E-4</v>
      </c>
      <c r="AF371" s="44">
        <v>4.7065386023323514E-4</v>
      </c>
      <c r="AG371" s="44">
        <v>5.8926157436827689E-4</v>
      </c>
      <c r="AH371" s="44">
        <v>1.08567470939483E-3</v>
      </c>
      <c r="AI371" s="44">
        <v>1.9288993065729074E-3</v>
      </c>
      <c r="AJ371" s="44">
        <v>3.9384947396816829E-3</v>
      </c>
      <c r="AK371" s="44">
        <v>6.7036653625170183E-4</v>
      </c>
      <c r="AL371" s="44">
        <v>1.8598225197938253E-3</v>
      </c>
    </row>
    <row r="372" spans="1:38">
      <c r="A372" s="1" t="s">
        <v>43</v>
      </c>
      <c r="B372" s="1" t="s">
        <v>83</v>
      </c>
      <c r="C372" s="3">
        <v>50288</v>
      </c>
      <c r="D372" s="3">
        <v>95434</v>
      </c>
      <c r="E372" s="3">
        <v>101399</v>
      </c>
      <c r="F372" s="3">
        <v>88239</v>
      </c>
      <c r="G372" s="3">
        <v>85625</v>
      </c>
      <c r="H372" s="3">
        <v>101445</v>
      </c>
      <c r="I372" s="3">
        <v>77814</v>
      </c>
      <c r="J372" s="3">
        <v>47008</v>
      </c>
      <c r="K372" s="3">
        <v>33668</v>
      </c>
      <c r="L372" s="3">
        <v>15678</v>
      </c>
      <c r="M372" s="3">
        <v>600244</v>
      </c>
      <c r="N372" s="3">
        <v>96354</v>
      </c>
      <c r="O372" s="4">
        <v>115</v>
      </c>
      <c r="P372" s="4">
        <v>59</v>
      </c>
      <c r="Q372" s="4">
        <v>59</v>
      </c>
      <c r="R372" s="4">
        <v>51</v>
      </c>
      <c r="S372" s="4">
        <v>58</v>
      </c>
      <c r="T372" s="4">
        <v>61</v>
      </c>
      <c r="U372" s="4">
        <v>50</v>
      </c>
      <c r="V372" s="4">
        <v>65</v>
      </c>
      <c r="W372" s="4">
        <v>70</v>
      </c>
      <c r="X372" s="4">
        <v>80</v>
      </c>
      <c r="Y372" s="4">
        <v>453</v>
      </c>
      <c r="Z372" s="4">
        <v>215</v>
      </c>
      <c r="AA372" s="44">
        <v>2.2868278714603882E-3</v>
      </c>
      <c r="AB372" s="44">
        <v>6.1822830437789471E-4</v>
      </c>
      <c r="AC372" s="44">
        <v>5.8185978165465138E-4</v>
      </c>
      <c r="AD372" s="44">
        <v>5.7797572501954917E-4</v>
      </c>
      <c r="AE372" s="44">
        <v>6.7737226277372268E-4</v>
      </c>
      <c r="AF372" s="44">
        <v>6.0131105525161415E-4</v>
      </c>
      <c r="AG372" s="44">
        <v>6.4255789446629138E-4</v>
      </c>
      <c r="AH372" s="44">
        <v>1.3827433628318584E-3</v>
      </c>
      <c r="AI372" s="44">
        <v>2.0791255791849828E-3</v>
      </c>
      <c r="AJ372" s="44">
        <v>5.1026916698558491E-3</v>
      </c>
      <c r="AK372" s="44">
        <v>7.5469309147613306E-4</v>
      </c>
      <c r="AL372" s="44">
        <v>2.2313552109927974E-3</v>
      </c>
    </row>
    <row r="373" spans="1:38">
      <c r="A373" s="1" t="s">
        <v>43</v>
      </c>
      <c r="B373" s="1" t="s">
        <v>84</v>
      </c>
      <c r="C373" s="3">
        <v>55490</v>
      </c>
      <c r="D373" s="3">
        <v>104915</v>
      </c>
      <c r="E373" s="3">
        <v>107947</v>
      </c>
      <c r="F373" s="3">
        <v>97333</v>
      </c>
      <c r="G373" s="3">
        <v>92010</v>
      </c>
      <c r="H373" s="3">
        <v>111621</v>
      </c>
      <c r="I373" s="3">
        <v>89612</v>
      </c>
      <c r="J373" s="3">
        <v>53055</v>
      </c>
      <c r="K373" s="3">
        <v>36769</v>
      </c>
      <c r="L373" s="3">
        <v>17113</v>
      </c>
      <c r="M373" s="3">
        <v>658928</v>
      </c>
      <c r="N373" s="3">
        <v>106937</v>
      </c>
      <c r="O373" s="4">
        <v>125</v>
      </c>
      <c r="P373" s="4">
        <v>48</v>
      </c>
      <c r="Q373" s="4">
        <v>52</v>
      </c>
      <c r="R373" s="4">
        <v>66</v>
      </c>
      <c r="S373" s="4">
        <v>58</v>
      </c>
      <c r="T373" s="4">
        <v>60</v>
      </c>
      <c r="U373" s="4">
        <v>56</v>
      </c>
      <c r="V373" s="4">
        <v>66</v>
      </c>
      <c r="W373" s="4">
        <v>58</v>
      </c>
      <c r="X373" s="4">
        <v>82</v>
      </c>
      <c r="Y373" s="4">
        <v>465</v>
      </c>
      <c r="Z373" s="4">
        <v>206</v>
      </c>
      <c r="AA373" s="44">
        <v>2.2526581366011894E-3</v>
      </c>
      <c r="AB373" s="44">
        <v>4.575132249916599E-4</v>
      </c>
      <c r="AC373" s="44">
        <v>4.8171788007077547E-4</v>
      </c>
      <c r="AD373" s="44">
        <v>6.7808451398806155E-4</v>
      </c>
      <c r="AE373" s="44">
        <v>6.3036626453646342E-4</v>
      </c>
      <c r="AF373" s="44">
        <v>5.3753325987045445E-4</v>
      </c>
      <c r="AG373" s="44">
        <v>6.249163058518948E-4</v>
      </c>
      <c r="AH373" s="44">
        <v>1.2439920836867402E-3</v>
      </c>
      <c r="AI373" s="44">
        <v>1.5774157578394843E-3</v>
      </c>
      <c r="AJ373" s="44">
        <v>4.7916788406474611E-3</v>
      </c>
      <c r="AK373" s="44">
        <v>7.0569166889250415E-4</v>
      </c>
      <c r="AL373" s="44">
        <v>1.9263678614511348E-3</v>
      </c>
    </row>
    <row r="374" spans="1:38">
      <c r="A374" s="1" t="s">
        <v>43</v>
      </c>
      <c r="B374" s="1" t="s">
        <v>85</v>
      </c>
      <c r="C374" s="3">
        <v>51203</v>
      </c>
      <c r="D374" s="3">
        <v>96194</v>
      </c>
      <c r="E374" s="3">
        <v>104445</v>
      </c>
      <c r="F374" s="3">
        <v>94558</v>
      </c>
      <c r="G374" s="3">
        <v>84493</v>
      </c>
      <c r="H374" s="3">
        <v>104841</v>
      </c>
      <c r="I374" s="3">
        <v>89515</v>
      </c>
      <c r="J374" s="3">
        <v>52000</v>
      </c>
      <c r="K374" s="3">
        <v>35928</v>
      </c>
      <c r="L374" s="3">
        <v>17186</v>
      </c>
      <c r="M374" s="3">
        <v>625249</v>
      </c>
      <c r="N374" s="3">
        <v>105114</v>
      </c>
      <c r="O374" s="4">
        <v>107</v>
      </c>
      <c r="P374" s="4">
        <v>63</v>
      </c>
      <c r="Q374" s="4">
        <v>39</v>
      </c>
      <c r="R374" s="4">
        <v>53</v>
      </c>
      <c r="S374" s="4">
        <v>50</v>
      </c>
      <c r="T374" s="4">
        <v>56</v>
      </c>
      <c r="U374" s="4">
        <v>54</v>
      </c>
      <c r="V374" s="4">
        <v>65</v>
      </c>
      <c r="W374" s="4">
        <v>60</v>
      </c>
      <c r="X374" s="4">
        <v>111</v>
      </c>
      <c r="Y374" s="4">
        <v>422</v>
      </c>
      <c r="Z374" s="4">
        <v>236</v>
      </c>
      <c r="AA374" s="44">
        <v>2.0897213053922624E-3</v>
      </c>
      <c r="AB374" s="44">
        <v>6.5492650269247566E-4</v>
      </c>
      <c r="AC374" s="44">
        <v>3.7340226913686628E-4</v>
      </c>
      <c r="AD374" s="44">
        <v>5.6050254870026865E-4</v>
      </c>
      <c r="AE374" s="44">
        <v>5.917649982838815E-4</v>
      </c>
      <c r="AF374" s="44">
        <v>5.3414217720166733E-4</v>
      </c>
      <c r="AG374" s="44">
        <v>6.0325085181254536E-4</v>
      </c>
      <c r="AH374" s="44">
        <v>1.25E-3</v>
      </c>
      <c r="AI374" s="44">
        <v>1.6700066800267202E-3</v>
      </c>
      <c r="AJ374" s="44">
        <v>6.4587454905155363E-3</v>
      </c>
      <c r="AK374" s="44">
        <v>6.7493110744679325E-4</v>
      </c>
      <c r="AL374" s="44">
        <v>2.2451814220750804E-3</v>
      </c>
    </row>
    <row r="375" spans="1:38">
      <c r="A375" s="1" t="s">
        <v>43</v>
      </c>
      <c r="B375" s="1" t="s">
        <v>86</v>
      </c>
      <c r="C375" s="3">
        <v>46871</v>
      </c>
      <c r="D375" s="3">
        <v>90543</v>
      </c>
      <c r="E375" s="3">
        <v>91488</v>
      </c>
      <c r="F375" s="3">
        <v>88409</v>
      </c>
      <c r="G375" s="3">
        <v>79729</v>
      </c>
      <c r="H375" s="3">
        <v>94218</v>
      </c>
      <c r="I375" s="3">
        <v>86139</v>
      </c>
      <c r="J375" s="3">
        <v>52094</v>
      </c>
      <c r="K375" s="3">
        <v>33032</v>
      </c>
      <c r="L375" s="3">
        <v>15440</v>
      </c>
      <c r="M375" s="3">
        <v>577397</v>
      </c>
      <c r="N375" s="3">
        <v>100566</v>
      </c>
      <c r="O375" s="4">
        <v>120</v>
      </c>
      <c r="P375" s="4">
        <v>57</v>
      </c>
      <c r="Q375" s="4">
        <v>69</v>
      </c>
      <c r="R375" s="4">
        <v>54</v>
      </c>
      <c r="S375" s="4">
        <v>68</v>
      </c>
      <c r="T375" s="4">
        <v>43</v>
      </c>
      <c r="U375" s="4">
        <v>56</v>
      </c>
      <c r="V375" s="4">
        <v>68</v>
      </c>
      <c r="W375" s="4">
        <v>59</v>
      </c>
      <c r="X375" s="4">
        <v>118</v>
      </c>
      <c r="Y375" s="4">
        <v>467</v>
      </c>
      <c r="Z375" s="4">
        <v>245</v>
      </c>
      <c r="AA375" s="44">
        <v>2.5602184719762753E-3</v>
      </c>
      <c r="AB375" s="44">
        <v>6.2953513800072898E-4</v>
      </c>
      <c r="AC375" s="44">
        <v>7.5419727177334728E-4</v>
      </c>
      <c r="AD375" s="44">
        <v>6.1079754323654836E-4</v>
      </c>
      <c r="AE375" s="44">
        <v>8.5288916203639831E-4</v>
      </c>
      <c r="AF375" s="44">
        <v>4.5638837589420282E-4</v>
      </c>
      <c r="AG375" s="44">
        <v>6.5011202823343664E-4</v>
      </c>
      <c r="AH375" s="44">
        <v>1.3053326678696203E-3</v>
      </c>
      <c r="AI375" s="44">
        <v>1.7861467667716153E-3</v>
      </c>
      <c r="AJ375" s="44">
        <v>7.6424870466321243E-3</v>
      </c>
      <c r="AK375" s="44">
        <v>8.0880226256804246E-4</v>
      </c>
      <c r="AL375" s="44">
        <v>2.4362110454825689E-3</v>
      </c>
    </row>
    <row r="376" spans="1:38">
      <c r="A376" s="1" t="s">
        <v>43</v>
      </c>
      <c r="B376" s="1" t="s">
        <v>87</v>
      </c>
      <c r="C376" s="3">
        <v>41355</v>
      </c>
      <c r="D376" s="3">
        <v>80149</v>
      </c>
      <c r="E376" s="3">
        <v>81655</v>
      </c>
      <c r="F376" s="3">
        <v>78222</v>
      </c>
      <c r="G376" s="3">
        <v>69592</v>
      </c>
      <c r="H376" s="3">
        <v>82043</v>
      </c>
      <c r="I376" s="3">
        <v>74858</v>
      </c>
      <c r="J376" s="3">
        <v>45470</v>
      </c>
      <c r="K376" s="3">
        <v>28211</v>
      </c>
      <c r="L376" s="3">
        <v>14026</v>
      </c>
      <c r="M376" s="3">
        <v>507874</v>
      </c>
      <c r="N376" s="3">
        <v>87707</v>
      </c>
      <c r="O376" s="4">
        <v>136</v>
      </c>
      <c r="P376" s="4">
        <v>60</v>
      </c>
      <c r="Q376" s="4">
        <v>74</v>
      </c>
      <c r="R376" s="4">
        <v>51</v>
      </c>
      <c r="S376" s="4">
        <v>53</v>
      </c>
      <c r="T376" s="4">
        <v>55</v>
      </c>
      <c r="U376" s="4">
        <v>75</v>
      </c>
      <c r="V376" s="4">
        <v>53</v>
      </c>
      <c r="W376" s="4">
        <v>56</v>
      </c>
      <c r="X376" s="4">
        <v>93</v>
      </c>
      <c r="Y376" s="4">
        <v>504</v>
      </c>
      <c r="Z376" s="4">
        <v>202</v>
      </c>
      <c r="AA376" s="44">
        <v>3.2885987184137345E-3</v>
      </c>
      <c r="AB376" s="44">
        <v>7.4860572184306726E-4</v>
      </c>
      <c r="AC376" s="44">
        <v>9.0625191353866882E-4</v>
      </c>
      <c r="AD376" s="44">
        <v>6.5199048860934263E-4</v>
      </c>
      <c r="AE376" s="44">
        <v>7.6158179101046102E-4</v>
      </c>
      <c r="AF376" s="44">
        <v>6.7038016649805595E-4</v>
      </c>
      <c r="AG376" s="44">
        <v>1.001896924844372E-3</v>
      </c>
      <c r="AH376" s="44">
        <v>1.1656036947437871E-3</v>
      </c>
      <c r="AI376" s="44">
        <v>1.9850412959483889E-3</v>
      </c>
      <c r="AJ376" s="44">
        <v>6.6305432767717097E-3</v>
      </c>
      <c r="AK376" s="44">
        <v>9.9237212379448447E-4</v>
      </c>
      <c r="AL376" s="44">
        <v>2.3031228978302757E-3</v>
      </c>
    </row>
    <row r="377" spans="1:38">
      <c r="A377" s="1" t="s">
        <v>43</v>
      </c>
      <c r="B377" s="1" t="s">
        <v>88</v>
      </c>
      <c r="C377" s="3">
        <v>39710</v>
      </c>
      <c r="D377" s="3">
        <v>77492</v>
      </c>
      <c r="E377" s="3">
        <v>82243</v>
      </c>
      <c r="F377" s="3">
        <v>72241</v>
      </c>
      <c r="G377" s="3">
        <v>64116</v>
      </c>
      <c r="H377" s="3">
        <v>72210</v>
      </c>
      <c r="I377" s="3">
        <v>72810</v>
      </c>
      <c r="J377" s="3">
        <v>44865</v>
      </c>
      <c r="K377" s="3">
        <v>27779</v>
      </c>
      <c r="L377" s="3">
        <v>13115</v>
      </c>
      <c r="M377" s="3">
        <v>480822</v>
      </c>
      <c r="N377" s="3">
        <v>85759</v>
      </c>
      <c r="O377" s="4">
        <v>118</v>
      </c>
      <c r="P377" s="4">
        <v>45</v>
      </c>
      <c r="Q377" s="4">
        <v>61</v>
      </c>
      <c r="R377" s="4">
        <v>70</v>
      </c>
      <c r="S377" s="4">
        <v>61</v>
      </c>
      <c r="T377" s="4">
        <v>71</v>
      </c>
      <c r="U377" s="4">
        <v>56</v>
      </c>
      <c r="V377" s="4">
        <v>58</v>
      </c>
      <c r="W377" s="4">
        <v>55</v>
      </c>
      <c r="X377" s="4">
        <v>120</v>
      </c>
      <c r="Y377" s="4">
        <v>482</v>
      </c>
      <c r="Z377" s="4">
        <v>233</v>
      </c>
      <c r="AA377" s="44">
        <v>2.9715436917652984E-3</v>
      </c>
      <c r="AB377" s="44">
        <v>5.8070510504310122E-4</v>
      </c>
      <c r="AC377" s="44">
        <v>7.4170446116994765E-4</v>
      </c>
      <c r="AD377" s="44">
        <v>9.6897883473373841E-4</v>
      </c>
      <c r="AE377" s="44">
        <v>9.5140058643708274E-4</v>
      </c>
      <c r="AF377" s="44">
        <v>9.832433180999862E-4</v>
      </c>
      <c r="AG377" s="44">
        <v>7.6912512017580004E-4</v>
      </c>
      <c r="AH377" s="44">
        <v>1.2927671904602697E-3</v>
      </c>
      <c r="AI377" s="44">
        <v>1.9799128838331112E-3</v>
      </c>
      <c r="AJ377" s="44">
        <v>9.1498284407167361E-3</v>
      </c>
      <c r="AK377" s="44">
        <v>1.0024499710911731E-3</v>
      </c>
      <c r="AL377" s="44">
        <v>2.7169160088154013E-3</v>
      </c>
    </row>
    <row r="378" spans="1:38">
      <c r="A378" s="1" t="s">
        <v>43</v>
      </c>
      <c r="B378" s="1" t="s">
        <v>89</v>
      </c>
      <c r="C378" s="3">
        <v>49913</v>
      </c>
      <c r="D378" s="3">
        <v>97027</v>
      </c>
      <c r="E378" s="3">
        <v>99389</v>
      </c>
      <c r="F378" s="3">
        <v>96453</v>
      </c>
      <c r="G378" s="3">
        <v>83705</v>
      </c>
      <c r="H378" s="3">
        <v>91239</v>
      </c>
      <c r="I378" s="3">
        <v>93824</v>
      </c>
      <c r="J378" s="3">
        <v>57153</v>
      </c>
      <c r="K378" s="3">
        <v>32386</v>
      </c>
      <c r="L378" s="3">
        <v>15843</v>
      </c>
      <c r="M378" s="3">
        <v>611550</v>
      </c>
      <c r="N378" s="3">
        <v>105382</v>
      </c>
      <c r="O378" s="4">
        <v>111</v>
      </c>
      <c r="P378" s="4">
        <v>58</v>
      </c>
      <c r="Q378" s="4">
        <v>57</v>
      </c>
      <c r="R378" s="4">
        <v>60</v>
      </c>
      <c r="S378" s="4">
        <v>65</v>
      </c>
      <c r="T378" s="4">
        <v>52</v>
      </c>
      <c r="U378" s="4">
        <v>60</v>
      </c>
      <c r="V378" s="4">
        <v>68</v>
      </c>
      <c r="W378" s="4">
        <v>73</v>
      </c>
      <c r="X378" s="4">
        <v>103</v>
      </c>
      <c r="Y378" s="4">
        <v>463</v>
      </c>
      <c r="Z378" s="4">
        <v>244</v>
      </c>
      <c r="AA378" s="44">
        <v>2.223869532987398E-3</v>
      </c>
      <c r="AB378" s="44">
        <v>5.9777175425397057E-4</v>
      </c>
      <c r="AC378" s="44">
        <v>5.7350411011278918E-4</v>
      </c>
      <c r="AD378" s="44">
        <v>6.2206463251531831E-4</v>
      </c>
      <c r="AE378" s="44">
        <v>7.7653664655635867E-4</v>
      </c>
      <c r="AF378" s="44">
        <v>5.6993171779611787E-4</v>
      </c>
      <c r="AG378" s="44">
        <v>6.3949522510231929E-4</v>
      </c>
      <c r="AH378" s="44">
        <v>1.1897888124857837E-3</v>
      </c>
      <c r="AI378" s="44">
        <v>2.2540603964676096E-3</v>
      </c>
      <c r="AJ378" s="44">
        <v>6.5012939468535001E-3</v>
      </c>
      <c r="AK378" s="44">
        <v>7.5709263347232441E-4</v>
      </c>
      <c r="AL378" s="44">
        <v>2.3153859292858363E-3</v>
      </c>
    </row>
    <row r="379" spans="1:38">
      <c r="A379" s="1" t="s">
        <v>43</v>
      </c>
      <c r="B379" s="1" t="s">
        <v>90</v>
      </c>
      <c r="C379" s="3">
        <v>48968</v>
      </c>
      <c r="D379" s="3">
        <v>98793</v>
      </c>
      <c r="E379" s="3">
        <v>91455</v>
      </c>
      <c r="F379" s="3">
        <v>96698</v>
      </c>
      <c r="G379" s="3">
        <v>86699</v>
      </c>
      <c r="H379" s="3">
        <v>89322</v>
      </c>
      <c r="I379" s="3">
        <v>95115</v>
      </c>
      <c r="J379" s="3">
        <v>63031</v>
      </c>
      <c r="K379" s="3">
        <v>33439</v>
      </c>
      <c r="L379" s="3">
        <v>15326</v>
      </c>
      <c r="M379" s="3">
        <v>607050</v>
      </c>
      <c r="N379" s="3">
        <v>111796</v>
      </c>
      <c r="O379" s="4">
        <v>115</v>
      </c>
      <c r="P379" s="4">
        <v>67</v>
      </c>
      <c r="Q379" s="4">
        <v>61</v>
      </c>
      <c r="R379" s="4">
        <v>63</v>
      </c>
      <c r="S379" s="4">
        <v>56</v>
      </c>
      <c r="T379" s="4">
        <v>61</v>
      </c>
      <c r="U379" s="4">
        <v>61</v>
      </c>
      <c r="V379" s="4">
        <v>62</v>
      </c>
      <c r="W379" s="4">
        <v>63</v>
      </c>
      <c r="X379" s="4">
        <v>90</v>
      </c>
      <c r="Y379" s="4">
        <v>484</v>
      </c>
      <c r="Z379" s="4">
        <v>215</v>
      </c>
      <c r="AA379" s="44">
        <v>2.3484724718183304E-3</v>
      </c>
      <c r="AB379" s="44">
        <v>6.7818570141609219E-4</v>
      </c>
      <c r="AC379" s="44">
        <v>6.6699469684544307E-4</v>
      </c>
      <c r="AD379" s="44">
        <v>6.5151295786882878E-4</v>
      </c>
      <c r="AE379" s="44">
        <v>6.4591287096736985E-4</v>
      </c>
      <c r="AF379" s="44">
        <v>6.829224603121291E-4</v>
      </c>
      <c r="AG379" s="44">
        <v>6.4132891762603162E-4</v>
      </c>
      <c r="AH379" s="44">
        <v>9.8364296933255071E-4</v>
      </c>
      <c r="AI379" s="44">
        <v>1.8840276324052752E-3</v>
      </c>
      <c r="AJ379" s="44">
        <v>5.8723737439645048E-3</v>
      </c>
      <c r="AK379" s="44">
        <v>7.9729841034511162E-4</v>
      </c>
      <c r="AL379" s="44">
        <v>1.9231457297219936E-3</v>
      </c>
    </row>
    <row r="380" spans="1:38">
      <c r="A380" s="1" t="s">
        <v>44</v>
      </c>
      <c r="B380" s="1" t="s">
        <v>82</v>
      </c>
      <c r="C380" s="3">
        <v>405976</v>
      </c>
      <c r="D380" s="3">
        <v>795173</v>
      </c>
      <c r="E380" s="3">
        <v>815504</v>
      </c>
      <c r="F380" s="3">
        <v>820089</v>
      </c>
      <c r="G380" s="3">
        <v>861013</v>
      </c>
      <c r="H380" s="3">
        <v>879132</v>
      </c>
      <c r="I380" s="3">
        <v>696164</v>
      </c>
      <c r="J380" s="3">
        <v>426951</v>
      </c>
      <c r="K380" s="3">
        <v>262075</v>
      </c>
      <c r="L380" s="3">
        <v>94521</v>
      </c>
      <c r="M380" s="3">
        <v>5273051</v>
      </c>
      <c r="N380" s="3">
        <v>783547</v>
      </c>
      <c r="O380" s="4">
        <v>112</v>
      </c>
      <c r="P380" s="4">
        <v>65</v>
      </c>
      <c r="Q380" s="4">
        <v>49</v>
      </c>
      <c r="R380" s="4">
        <v>73</v>
      </c>
      <c r="S380" s="4">
        <v>63</v>
      </c>
      <c r="T380" s="4">
        <v>94</v>
      </c>
      <c r="U380" s="4">
        <v>131</v>
      </c>
      <c r="V380" s="4">
        <v>159</v>
      </c>
      <c r="W380" s="4">
        <v>378</v>
      </c>
      <c r="X380" s="4">
        <v>554</v>
      </c>
      <c r="Y380" s="4">
        <v>587</v>
      </c>
      <c r="Z380" s="4">
        <v>1091</v>
      </c>
      <c r="AA380" s="44">
        <v>2.7587837704691904E-4</v>
      </c>
      <c r="AB380" s="44">
        <v>8.1743218142467109E-5</v>
      </c>
      <c r="AC380" s="44">
        <v>6.0085542192312977E-5</v>
      </c>
      <c r="AD380" s="44">
        <v>8.901472888918154E-5</v>
      </c>
      <c r="AE380" s="44">
        <v>7.3169626939430645E-5</v>
      </c>
      <c r="AF380" s="44">
        <v>1.0692364741586019E-4</v>
      </c>
      <c r="AG380" s="44">
        <v>1.8817405094201942E-4</v>
      </c>
      <c r="AH380" s="44">
        <v>3.7240807493131529E-4</v>
      </c>
      <c r="AI380" s="44">
        <v>1.442335209386626E-3</v>
      </c>
      <c r="AJ380" s="44">
        <v>5.8611313887919087E-3</v>
      </c>
      <c r="AK380" s="44">
        <v>1.1132075149661933E-4</v>
      </c>
      <c r="AL380" s="44">
        <v>1.3923861619022215E-3</v>
      </c>
    </row>
    <row r="381" spans="1:38">
      <c r="A381" s="1" t="s">
        <v>44</v>
      </c>
      <c r="B381" s="1" t="s">
        <v>83</v>
      </c>
      <c r="C381" s="3">
        <v>397269</v>
      </c>
      <c r="D381" s="3">
        <v>812154</v>
      </c>
      <c r="E381" s="3">
        <v>837875</v>
      </c>
      <c r="F381" s="3">
        <v>807299</v>
      </c>
      <c r="G381" s="3">
        <v>858371</v>
      </c>
      <c r="H381" s="3">
        <v>894880</v>
      </c>
      <c r="I381" s="3">
        <v>729715</v>
      </c>
      <c r="J381" s="3">
        <v>449260</v>
      </c>
      <c r="K381" s="3">
        <v>258211</v>
      </c>
      <c r="L381" s="3">
        <v>92770</v>
      </c>
      <c r="M381" s="3">
        <v>5337563</v>
      </c>
      <c r="N381" s="3">
        <v>800241</v>
      </c>
      <c r="O381" s="4">
        <v>115</v>
      </c>
      <c r="P381" s="4">
        <v>64</v>
      </c>
      <c r="Q381" s="4">
        <v>62</v>
      </c>
      <c r="R381" s="4">
        <v>70</v>
      </c>
      <c r="S381" s="4">
        <v>64</v>
      </c>
      <c r="T381" s="4">
        <v>75</v>
      </c>
      <c r="U381" s="4">
        <v>124</v>
      </c>
      <c r="V381" s="4">
        <v>209</v>
      </c>
      <c r="W381" s="4">
        <v>373</v>
      </c>
      <c r="X381" s="4">
        <v>535</v>
      </c>
      <c r="Y381" s="4">
        <v>574</v>
      </c>
      <c r="Z381" s="4">
        <v>1117</v>
      </c>
      <c r="AA381" s="44">
        <v>2.8947640012183182E-4</v>
      </c>
      <c r="AB381" s="44">
        <v>7.8802788633682781E-5</v>
      </c>
      <c r="AC381" s="44">
        <v>7.3996717887513054E-5</v>
      </c>
      <c r="AD381" s="44">
        <v>8.6708889766988438E-5</v>
      </c>
      <c r="AE381" s="44">
        <v>7.4559834849965813E-5</v>
      </c>
      <c r="AF381" s="44">
        <v>8.3810119792597891E-5</v>
      </c>
      <c r="AG381" s="44">
        <v>1.6992935598144482E-4</v>
      </c>
      <c r="AH381" s="44">
        <v>4.6520945554912523E-4</v>
      </c>
      <c r="AI381" s="44">
        <v>1.4445550344485711E-3</v>
      </c>
      <c r="AJ381" s="44">
        <v>5.7669505227983184E-3</v>
      </c>
      <c r="AK381" s="44">
        <v>1.0753971428533958E-4</v>
      </c>
      <c r="AL381" s="44">
        <v>1.3958295063612087E-3</v>
      </c>
    </row>
    <row r="382" spans="1:38">
      <c r="A382" s="1" t="s">
        <v>44</v>
      </c>
      <c r="B382" s="1" t="s">
        <v>84</v>
      </c>
      <c r="C382" s="3">
        <v>400810</v>
      </c>
      <c r="D382" s="3">
        <v>818222</v>
      </c>
      <c r="E382" s="3">
        <v>849845</v>
      </c>
      <c r="F382" s="3">
        <v>813804</v>
      </c>
      <c r="G382" s="3">
        <v>854566</v>
      </c>
      <c r="H382" s="3">
        <v>903746</v>
      </c>
      <c r="I382" s="3">
        <v>754997</v>
      </c>
      <c r="J382" s="3">
        <v>466153</v>
      </c>
      <c r="K382" s="3">
        <v>263035</v>
      </c>
      <c r="L382" s="3">
        <v>97141</v>
      </c>
      <c r="M382" s="3">
        <v>5395990</v>
      </c>
      <c r="N382" s="3">
        <v>826329</v>
      </c>
      <c r="O382" s="4">
        <v>131</v>
      </c>
      <c r="P382" s="4">
        <v>64</v>
      </c>
      <c r="Q382" s="4">
        <v>66</v>
      </c>
      <c r="R382" s="4">
        <v>52</v>
      </c>
      <c r="S382" s="4">
        <v>58</v>
      </c>
      <c r="T382" s="4">
        <v>64</v>
      </c>
      <c r="U382" s="4">
        <v>120</v>
      </c>
      <c r="V382" s="4">
        <v>236</v>
      </c>
      <c r="W382" s="4">
        <v>406</v>
      </c>
      <c r="X382" s="4">
        <v>550</v>
      </c>
      <c r="Y382" s="4">
        <v>555</v>
      </c>
      <c r="Z382" s="4">
        <v>1192</v>
      </c>
      <c r="AA382" s="44">
        <v>3.2683815274070006E-4</v>
      </c>
      <c r="AB382" s="44">
        <v>7.8218380830630312E-5</v>
      </c>
      <c r="AC382" s="44">
        <v>7.7661220575516715E-5</v>
      </c>
      <c r="AD382" s="44">
        <v>6.3897449508726914E-5</v>
      </c>
      <c r="AE382" s="44">
        <v>6.7870708640409278E-5</v>
      </c>
      <c r="AF382" s="44">
        <v>7.0816357693422713E-5</v>
      </c>
      <c r="AG382" s="44">
        <v>1.5894102890475062E-4</v>
      </c>
      <c r="AH382" s="44">
        <v>5.062715460374598E-4</v>
      </c>
      <c r="AI382" s="44">
        <v>1.543520824224913E-3</v>
      </c>
      <c r="AJ382" s="44">
        <v>5.6618729475710564E-3</v>
      </c>
      <c r="AK382" s="44">
        <v>1.0285415651252133E-4</v>
      </c>
      <c r="AL382" s="44">
        <v>1.4425247086814091E-3</v>
      </c>
    </row>
    <row r="383" spans="1:38">
      <c r="A383" s="1" t="s">
        <v>44</v>
      </c>
      <c r="B383" s="1" t="s">
        <v>85</v>
      </c>
      <c r="C383" s="3">
        <v>394980</v>
      </c>
      <c r="D383" s="3">
        <v>807694</v>
      </c>
      <c r="E383" s="3">
        <v>842575</v>
      </c>
      <c r="F383" s="3">
        <v>803758</v>
      </c>
      <c r="G383" s="3">
        <v>830402</v>
      </c>
      <c r="H383" s="3">
        <v>886828</v>
      </c>
      <c r="I383" s="3">
        <v>757593</v>
      </c>
      <c r="J383" s="3">
        <v>469360</v>
      </c>
      <c r="K383" s="3">
        <v>258073</v>
      </c>
      <c r="L383" s="3">
        <v>95557</v>
      </c>
      <c r="M383" s="3">
        <v>5323830</v>
      </c>
      <c r="N383" s="3">
        <v>822990</v>
      </c>
      <c r="O383" s="4">
        <v>132</v>
      </c>
      <c r="P383" s="4">
        <v>68</v>
      </c>
      <c r="Q383" s="4">
        <v>47</v>
      </c>
      <c r="R383" s="4">
        <v>51</v>
      </c>
      <c r="S383" s="4">
        <v>73</v>
      </c>
      <c r="T383" s="4">
        <v>55</v>
      </c>
      <c r="U383" s="4">
        <v>122</v>
      </c>
      <c r="V383" s="4">
        <v>220</v>
      </c>
      <c r="W383" s="4">
        <v>355</v>
      </c>
      <c r="X383" s="4">
        <v>630</v>
      </c>
      <c r="Y383" s="4">
        <v>548</v>
      </c>
      <c r="Z383" s="4">
        <v>1205</v>
      </c>
      <c r="AA383" s="44">
        <v>3.3419413641197021E-4</v>
      </c>
      <c r="AB383" s="44">
        <v>8.4190299791752816E-5</v>
      </c>
      <c r="AC383" s="44">
        <v>5.5781384446488445E-5</v>
      </c>
      <c r="AD383" s="44">
        <v>6.345193453751004E-5</v>
      </c>
      <c r="AE383" s="44">
        <v>8.7909229505709279E-5</v>
      </c>
      <c r="AF383" s="44">
        <v>6.2018790565927096E-5</v>
      </c>
      <c r="AG383" s="44">
        <v>1.6103633481301966E-4</v>
      </c>
      <c r="AH383" s="44">
        <v>4.687233679904551E-4</v>
      </c>
      <c r="AI383" s="44">
        <v>1.3755797778148044E-3</v>
      </c>
      <c r="AJ383" s="44">
        <v>6.592923595341001E-3</v>
      </c>
      <c r="AK383" s="44">
        <v>1.0293341447792285E-4</v>
      </c>
      <c r="AL383" s="44">
        <v>1.4641733192383868E-3</v>
      </c>
    </row>
    <row r="384" spans="1:38">
      <c r="A384" s="1" t="s">
        <v>44</v>
      </c>
      <c r="B384" s="1" t="s">
        <v>86</v>
      </c>
      <c r="C384" s="3">
        <v>379900</v>
      </c>
      <c r="D384" s="3">
        <v>783085</v>
      </c>
      <c r="E384" s="3">
        <v>820827</v>
      </c>
      <c r="F384" s="3">
        <v>786350</v>
      </c>
      <c r="G384" s="3">
        <v>798556</v>
      </c>
      <c r="H384" s="3">
        <v>857751</v>
      </c>
      <c r="I384" s="3">
        <v>754457</v>
      </c>
      <c r="J384" s="3">
        <v>477130</v>
      </c>
      <c r="K384" s="3">
        <v>256269</v>
      </c>
      <c r="L384" s="3">
        <v>95546</v>
      </c>
      <c r="M384" s="3">
        <v>5180926</v>
      </c>
      <c r="N384" s="3">
        <v>828945</v>
      </c>
      <c r="O384" s="4">
        <v>125</v>
      </c>
      <c r="P384" s="4">
        <v>68</v>
      </c>
      <c r="Q384" s="4">
        <v>74</v>
      </c>
      <c r="R384" s="4">
        <v>61</v>
      </c>
      <c r="S384" s="4">
        <v>65</v>
      </c>
      <c r="T384" s="4">
        <v>72</v>
      </c>
      <c r="U384" s="4">
        <v>154</v>
      </c>
      <c r="V384" s="4">
        <v>251</v>
      </c>
      <c r="W384" s="4">
        <v>411</v>
      </c>
      <c r="X384" s="4">
        <v>597</v>
      </c>
      <c r="Y384" s="4">
        <v>619</v>
      </c>
      <c r="Z384" s="4">
        <v>1259</v>
      </c>
      <c r="AA384" s="44">
        <v>3.2903395630429059E-4</v>
      </c>
      <c r="AB384" s="44">
        <v>8.6836039510397971E-5</v>
      </c>
      <c r="AC384" s="44">
        <v>9.0152979860555271E-5</v>
      </c>
      <c r="AD384" s="44">
        <v>7.7573599542188598E-5</v>
      </c>
      <c r="AE384" s="44">
        <v>8.1396921443204986E-5</v>
      </c>
      <c r="AF384" s="44">
        <v>8.3940444254801213E-5</v>
      </c>
      <c r="AG384" s="44">
        <v>2.0412031434528409E-4</v>
      </c>
      <c r="AH384" s="44">
        <v>5.2606207951711272E-4</v>
      </c>
      <c r="AI384" s="44">
        <v>1.6037835243435609E-3</v>
      </c>
      <c r="AJ384" s="44">
        <v>6.248299248529504E-3</v>
      </c>
      <c r="AK384" s="44">
        <v>1.1947671130604838E-4</v>
      </c>
      <c r="AL384" s="44">
        <v>1.5187979902164799E-3</v>
      </c>
    </row>
    <row r="385" spans="1:38">
      <c r="A385" s="1" t="s">
        <v>44</v>
      </c>
      <c r="B385" s="1" t="s">
        <v>87</v>
      </c>
      <c r="C385" s="3">
        <v>385437</v>
      </c>
      <c r="D385" s="3">
        <v>800607</v>
      </c>
      <c r="E385" s="3">
        <v>837108</v>
      </c>
      <c r="F385" s="3">
        <v>804890</v>
      </c>
      <c r="G385" s="3">
        <v>803426</v>
      </c>
      <c r="H385" s="3">
        <v>861263</v>
      </c>
      <c r="I385" s="3">
        <v>778299</v>
      </c>
      <c r="J385" s="3">
        <v>509741</v>
      </c>
      <c r="K385" s="3">
        <v>272245</v>
      </c>
      <c r="L385" s="3">
        <v>102244</v>
      </c>
      <c r="M385" s="3">
        <v>5271030</v>
      </c>
      <c r="N385" s="3">
        <v>884230</v>
      </c>
      <c r="O385" s="4">
        <v>105</v>
      </c>
      <c r="P385" s="4">
        <v>70</v>
      </c>
      <c r="Q385" s="4">
        <v>49</v>
      </c>
      <c r="R385" s="4">
        <v>69</v>
      </c>
      <c r="S385" s="4">
        <v>82</v>
      </c>
      <c r="T385" s="4">
        <v>113</v>
      </c>
      <c r="U385" s="4">
        <v>180</v>
      </c>
      <c r="V385" s="4">
        <v>257</v>
      </c>
      <c r="W385" s="4">
        <v>409</v>
      </c>
      <c r="X385" s="4">
        <v>582</v>
      </c>
      <c r="Y385" s="4">
        <v>668</v>
      </c>
      <c r="Z385" s="4">
        <v>1248</v>
      </c>
      <c r="AA385" s="44">
        <v>2.7241806053907643E-4</v>
      </c>
      <c r="AB385" s="44">
        <v>8.7433659710694508E-5</v>
      </c>
      <c r="AC385" s="44">
        <v>5.8534860495897782E-5</v>
      </c>
      <c r="AD385" s="44">
        <v>8.5725999826063193E-5</v>
      </c>
      <c r="AE385" s="44">
        <v>1.0206291556409676E-4</v>
      </c>
      <c r="AF385" s="44">
        <v>1.3120266399462184E-4</v>
      </c>
      <c r="AG385" s="44">
        <v>2.3127358508747925E-4</v>
      </c>
      <c r="AH385" s="44">
        <v>5.0417761176754468E-4</v>
      </c>
      <c r="AI385" s="44">
        <v>1.5023232749912763E-3</v>
      </c>
      <c r="AJ385" s="44">
        <v>5.692265560815305E-3</v>
      </c>
      <c r="AK385" s="44">
        <v>1.2673044926703129E-4</v>
      </c>
      <c r="AL385" s="44">
        <v>1.4113974870791537E-3</v>
      </c>
    </row>
    <row r="386" spans="1:38">
      <c r="A386" s="1" t="s">
        <v>44</v>
      </c>
      <c r="B386" s="1" t="s">
        <v>88</v>
      </c>
      <c r="C386" s="3">
        <v>386951</v>
      </c>
      <c r="D386" s="3">
        <v>807020</v>
      </c>
      <c r="E386" s="3">
        <v>843274</v>
      </c>
      <c r="F386" s="3">
        <v>818035</v>
      </c>
      <c r="G386" s="3">
        <v>807114</v>
      </c>
      <c r="H386" s="3">
        <v>865057</v>
      </c>
      <c r="I386" s="3">
        <v>797561</v>
      </c>
      <c r="J386" s="3">
        <v>530106</v>
      </c>
      <c r="K386" s="3">
        <v>271630</v>
      </c>
      <c r="L386" s="3">
        <v>102567</v>
      </c>
      <c r="M386" s="3">
        <v>5325012</v>
      </c>
      <c r="N386" s="3">
        <v>904303</v>
      </c>
      <c r="O386" s="4">
        <v>104</v>
      </c>
      <c r="P386" s="4">
        <v>76</v>
      </c>
      <c r="Q386" s="4">
        <v>67</v>
      </c>
      <c r="R386" s="4">
        <v>65</v>
      </c>
      <c r="S386" s="4">
        <v>64</v>
      </c>
      <c r="T386" s="4">
        <v>80</v>
      </c>
      <c r="U386" s="4">
        <v>126</v>
      </c>
      <c r="V386" s="4">
        <v>308</v>
      </c>
      <c r="W386" s="4">
        <v>485</v>
      </c>
      <c r="X386" s="4">
        <v>645</v>
      </c>
      <c r="Y386" s="4">
        <v>582</v>
      </c>
      <c r="Z386" s="4">
        <v>1438</v>
      </c>
      <c r="AA386" s="44">
        <v>2.6876788017087433E-4</v>
      </c>
      <c r="AB386" s="44">
        <v>9.4173626428093474E-5</v>
      </c>
      <c r="AC386" s="44">
        <v>7.9452230235961261E-5</v>
      </c>
      <c r="AD386" s="44">
        <v>7.9458702867236727E-5</v>
      </c>
      <c r="AE386" s="44">
        <v>7.9294870365276775E-5</v>
      </c>
      <c r="AF386" s="44">
        <v>9.2479455111050483E-5</v>
      </c>
      <c r="AG386" s="44">
        <v>1.5798164654490379E-4</v>
      </c>
      <c r="AH386" s="44">
        <v>5.8101587229723861E-4</v>
      </c>
      <c r="AI386" s="44">
        <v>1.7855170636527629E-3</v>
      </c>
      <c r="AJ386" s="44">
        <v>6.2885723478311737E-3</v>
      </c>
      <c r="AK386" s="44">
        <v>1.0929552834810514E-4</v>
      </c>
      <c r="AL386" s="44">
        <v>1.5901749745384013E-3</v>
      </c>
    </row>
    <row r="387" spans="1:38">
      <c r="A387" s="1" t="s">
        <v>44</v>
      </c>
      <c r="B387" s="1" t="s">
        <v>89</v>
      </c>
      <c r="C387" s="3">
        <v>380491</v>
      </c>
      <c r="D387" s="3">
        <v>789766</v>
      </c>
      <c r="E387" s="3">
        <v>831398</v>
      </c>
      <c r="F387" s="3">
        <v>816042</v>
      </c>
      <c r="G387" s="3">
        <v>788738</v>
      </c>
      <c r="H387" s="3">
        <v>841039</v>
      </c>
      <c r="I387" s="3">
        <v>788599</v>
      </c>
      <c r="J387" s="3">
        <v>540841</v>
      </c>
      <c r="K387" s="3">
        <v>270947</v>
      </c>
      <c r="L387" s="3">
        <v>101075</v>
      </c>
      <c r="M387" s="3">
        <v>5236073</v>
      </c>
      <c r="N387" s="3">
        <v>912863</v>
      </c>
      <c r="O387" s="4">
        <v>121</v>
      </c>
      <c r="P387" s="4">
        <v>56</v>
      </c>
      <c r="Q387" s="4">
        <v>49</v>
      </c>
      <c r="R387" s="4">
        <v>62</v>
      </c>
      <c r="S387" s="4">
        <v>59</v>
      </c>
      <c r="T387" s="4">
        <v>79</v>
      </c>
      <c r="U387" s="4">
        <v>181</v>
      </c>
      <c r="V387" s="4">
        <v>281</v>
      </c>
      <c r="W387" s="4">
        <v>412</v>
      </c>
      <c r="X387" s="4">
        <v>519</v>
      </c>
      <c r="Y387" s="4">
        <v>607</v>
      </c>
      <c r="Z387" s="4">
        <v>1212</v>
      </c>
      <c r="AA387" s="44">
        <v>3.180101500429708E-4</v>
      </c>
      <c r="AB387" s="44">
        <v>7.0907078805620901E-5</v>
      </c>
      <c r="AC387" s="44">
        <v>5.8936874998496509E-5</v>
      </c>
      <c r="AD387" s="44">
        <v>7.5976481602662609E-5</v>
      </c>
      <c r="AE387" s="44">
        <v>7.4803039792681474E-5</v>
      </c>
      <c r="AF387" s="44">
        <v>9.3931434808611729E-5</v>
      </c>
      <c r="AG387" s="44">
        <v>2.2952096058960258E-4</v>
      </c>
      <c r="AH387" s="44">
        <v>5.1956120190592057E-4</v>
      </c>
      <c r="AI387" s="44">
        <v>1.52059258821836E-3</v>
      </c>
      <c r="AJ387" s="44">
        <v>5.1348008904278999E-3</v>
      </c>
      <c r="AK387" s="44">
        <v>1.1592657321622522E-4</v>
      </c>
      <c r="AL387" s="44">
        <v>1.3276910116852146E-3</v>
      </c>
    </row>
    <row r="388" spans="1:38">
      <c r="A388" s="1" t="s">
        <v>44</v>
      </c>
      <c r="B388" s="1" t="s">
        <v>90</v>
      </c>
      <c r="C388" s="3">
        <v>388020</v>
      </c>
      <c r="D388" s="3">
        <v>804158</v>
      </c>
      <c r="E388" s="3">
        <v>851935</v>
      </c>
      <c r="F388" s="3">
        <v>847780</v>
      </c>
      <c r="G388" s="3">
        <v>801261</v>
      </c>
      <c r="H388" s="3">
        <v>849450</v>
      </c>
      <c r="I388" s="3">
        <v>809823</v>
      </c>
      <c r="J388" s="3">
        <v>561234</v>
      </c>
      <c r="K388" s="3">
        <v>277018</v>
      </c>
      <c r="L388" s="3">
        <v>105893</v>
      </c>
      <c r="M388" s="3">
        <v>5352427</v>
      </c>
      <c r="N388" s="3">
        <v>944145</v>
      </c>
      <c r="O388" s="4">
        <v>127</v>
      </c>
      <c r="P388" s="4">
        <v>50</v>
      </c>
      <c r="Q388" s="4">
        <v>53</v>
      </c>
      <c r="R388" s="4">
        <v>63</v>
      </c>
      <c r="S388" s="4">
        <v>70</v>
      </c>
      <c r="T388" s="4">
        <v>96</v>
      </c>
      <c r="U388" s="4">
        <v>169</v>
      </c>
      <c r="V388" s="4">
        <v>337</v>
      </c>
      <c r="W388" s="4">
        <v>439</v>
      </c>
      <c r="X388" s="4">
        <v>545</v>
      </c>
      <c r="Y388" s="4">
        <v>628</v>
      </c>
      <c r="Z388" s="4">
        <v>1321</v>
      </c>
      <c r="AA388" s="44">
        <v>3.2730271635482709E-4</v>
      </c>
      <c r="AB388" s="44">
        <v>6.2176835895433487E-5</v>
      </c>
      <c r="AC388" s="44">
        <v>6.2211318938651427E-5</v>
      </c>
      <c r="AD388" s="44">
        <v>7.431173181721673E-5</v>
      </c>
      <c r="AE388" s="44">
        <v>8.7362295182219022E-5</v>
      </c>
      <c r="AF388" s="44">
        <v>1.1301430337277062E-4</v>
      </c>
      <c r="AG388" s="44">
        <v>2.0868757740889057E-4</v>
      </c>
      <c r="AH388" s="44">
        <v>6.0046255216184333E-4</v>
      </c>
      <c r="AI388" s="44">
        <v>1.5847345659848818E-3</v>
      </c>
      <c r="AJ388" s="44">
        <v>5.1467046924725899E-3</v>
      </c>
      <c r="AK388" s="44">
        <v>1.1732995144072025E-4</v>
      </c>
      <c r="AL388" s="44">
        <v>1.3991494950457821E-3</v>
      </c>
    </row>
    <row r="389" spans="1:38">
      <c r="A389" s="1" t="s">
        <v>45</v>
      </c>
      <c r="B389" s="1" t="s">
        <v>82</v>
      </c>
      <c r="C389" s="3">
        <v>1985632</v>
      </c>
      <c r="D389" s="3">
        <v>3566779</v>
      </c>
      <c r="E389" s="3">
        <v>3508391</v>
      </c>
      <c r="F389" s="3">
        <v>3482932</v>
      </c>
      <c r="G389" s="3">
        <v>3379840</v>
      </c>
      <c r="H389" s="3">
        <v>3189723</v>
      </c>
      <c r="I389" s="3">
        <v>2232492</v>
      </c>
      <c r="J389" s="3">
        <v>1285089</v>
      </c>
      <c r="K389" s="3">
        <v>809226</v>
      </c>
      <c r="L389" s="3">
        <v>293158</v>
      </c>
      <c r="M389" s="3">
        <v>21345789</v>
      </c>
      <c r="N389" s="3">
        <v>2387473</v>
      </c>
      <c r="O389" s="4">
        <v>121</v>
      </c>
      <c r="P389" s="4">
        <v>69</v>
      </c>
      <c r="Q389" s="4">
        <v>64</v>
      </c>
      <c r="R389" s="4">
        <v>81</v>
      </c>
      <c r="S389" s="4">
        <v>114</v>
      </c>
      <c r="T389" s="4">
        <v>222</v>
      </c>
      <c r="U389" s="4">
        <v>317</v>
      </c>
      <c r="V389" s="4">
        <v>415</v>
      </c>
      <c r="W389" s="4">
        <v>852</v>
      </c>
      <c r="X389" s="4">
        <v>1245</v>
      </c>
      <c r="Y389" s="4">
        <v>988</v>
      </c>
      <c r="Z389" s="4">
        <v>2512</v>
      </c>
      <c r="AA389" s="44">
        <v>6.0937776989895407E-5</v>
      </c>
      <c r="AB389" s="44">
        <v>1.9345185109590473E-5</v>
      </c>
      <c r="AC389" s="44">
        <v>1.8241980440606533E-5</v>
      </c>
      <c r="AD389" s="44">
        <v>2.3256267994896252E-5</v>
      </c>
      <c r="AE389" s="44">
        <v>3.3729407309221739E-5</v>
      </c>
      <c r="AF389" s="44">
        <v>6.9598519996877473E-5</v>
      </c>
      <c r="AG389" s="44">
        <v>1.4199378989935909E-4</v>
      </c>
      <c r="AH389" s="44">
        <v>3.2293483175095265E-4</v>
      </c>
      <c r="AI389" s="44">
        <v>1.0528579160827753E-3</v>
      </c>
      <c r="AJ389" s="44">
        <v>4.2468566438575786E-3</v>
      </c>
      <c r="AK389" s="44">
        <v>4.6285475791033072E-5</v>
      </c>
      <c r="AL389" s="44">
        <v>1.0521584956144007E-3</v>
      </c>
    </row>
    <row r="390" spans="1:38">
      <c r="A390" s="1" t="s">
        <v>45</v>
      </c>
      <c r="B390" s="1" t="s">
        <v>83</v>
      </c>
      <c r="C390" s="3">
        <v>1885803</v>
      </c>
      <c r="D390" s="3">
        <v>3620371</v>
      </c>
      <c r="E390" s="3">
        <v>3589556</v>
      </c>
      <c r="F390" s="3">
        <v>3447913</v>
      </c>
      <c r="G390" s="3">
        <v>3393703</v>
      </c>
      <c r="H390" s="3">
        <v>3283185</v>
      </c>
      <c r="I390" s="3">
        <v>2369751</v>
      </c>
      <c r="J390" s="3">
        <v>1352728</v>
      </c>
      <c r="K390" s="3">
        <v>787768</v>
      </c>
      <c r="L390" s="3">
        <v>286285</v>
      </c>
      <c r="M390" s="3">
        <v>21590282</v>
      </c>
      <c r="N390" s="3">
        <v>2426781</v>
      </c>
      <c r="O390" s="4">
        <v>135</v>
      </c>
      <c r="P390" s="4">
        <v>63</v>
      </c>
      <c r="Q390" s="4">
        <v>62</v>
      </c>
      <c r="R390" s="4">
        <v>67</v>
      </c>
      <c r="S390" s="4">
        <v>70</v>
      </c>
      <c r="T390" s="4">
        <v>158</v>
      </c>
      <c r="U390" s="4">
        <v>266</v>
      </c>
      <c r="V390" s="4">
        <v>390</v>
      </c>
      <c r="W390" s="4">
        <v>826</v>
      </c>
      <c r="X390" s="4">
        <v>1219</v>
      </c>
      <c r="Y390" s="4">
        <v>821</v>
      </c>
      <c r="Z390" s="4">
        <v>2435</v>
      </c>
      <c r="AA390" s="44">
        <v>7.1587541222492486E-5</v>
      </c>
      <c r="AB390" s="44">
        <v>1.7401531500500917E-5</v>
      </c>
      <c r="AC390" s="44">
        <v>1.7272331174106212E-5</v>
      </c>
      <c r="AD390" s="44">
        <v>1.943204483407789E-5</v>
      </c>
      <c r="AE390" s="44">
        <v>2.0626436668146858E-5</v>
      </c>
      <c r="AF390" s="44">
        <v>4.8124001541186377E-5</v>
      </c>
      <c r="AG390" s="44">
        <v>1.122480800725477E-4</v>
      </c>
      <c r="AH390" s="44">
        <v>2.8830629660951793E-4</v>
      </c>
      <c r="AI390" s="44">
        <v>1.048532055122828E-3</v>
      </c>
      <c r="AJ390" s="44">
        <v>4.2579946556752886E-3</v>
      </c>
      <c r="AK390" s="44">
        <v>3.8026367603720973E-5</v>
      </c>
      <c r="AL390" s="44">
        <v>1.0033867909794909E-3</v>
      </c>
    </row>
    <row r="391" spans="1:38">
      <c r="A391" s="1" t="s">
        <v>45</v>
      </c>
      <c r="B391" s="1" t="s">
        <v>84</v>
      </c>
      <c r="C391" s="3">
        <v>1907833</v>
      </c>
      <c r="D391" s="3">
        <v>3697567</v>
      </c>
      <c r="E391" s="3">
        <v>3644264</v>
      </c>
      <c r="F391" s="3">
        <v>3525526</v>
      </c>
      <c r="G391" s="3">
        <v>3426332</v>
      </c>
      <c r="H391" s="3">
        <v>3350979</v>
      </c>
      <c r="I391" s="3">
        <v>2486300</v>
      </c>
      <c r="J391" s="3">
        <v>1413636</v>
      </c>
      <c r="K391" s="3">
        <v>802290</v>
      </c>
      <c r="L391" s="3">
        <v>297692</v>
      </c>
      <c r="M391" s="3">
        <v>22038801</v>
      </c>
      <c r="N391" s="3">
        <v>2513618</v>
      </c>
      <c r="O391" s="4">
        <v>121</v>
      </c>
      <c r="P391" s="4">
        <v>55</v>
      </c>
      <c r="Q391" s="4">
        <v>69</v>
      </c>
      <c r="R391" s="4">
        <v>73</v>
      </c>
      <c r="S391" s="4">
        <v>72</v>
      </c>
      <c r="T391" s="4">
        <v>128</v>
      </c>
      <c r="U391" s="4">
        <v>280</v>
      </c>
      <c r="V391" s="4">
        <v>405</v>
      </c>
      <c r="W391" s="4">
        <v>803</v>
      </c>
      <c r="X391" s="4">
        <v>1265</v>
      </c>
      <c r="Y391" s="4">
        <v>798</v>
      </c>
      <c r="Z391" s="4">
        <v>2473</v>
      </c>
      <c r="AA391" s="44">
        <v>6.3422741927621543E-5</v>
      </c>
      <c r="AB391" s="44">
        <v>1.4874645949620385E-5</v>
      </c>
      <c r="AC391" s="44">
        <v>1.8933864286451255E-5</v>
      </c>
      <c r="AD391" s="44">
        <v>2.0706130092360686E-5</v>
      </c>
      <c r="AE391" s="44">
        <v>2.1013725465016233E-5</v>
      </c>
      <c r="AF391" s="44">
        <v>3.8197792346654515E-5</v>
      </c>
      <c r="AG391" s="44">
        <v>1.1261714193781925E-4</v>
      </c>
      <c r="AH391" s="44">
        <v>2.8649525054540208E-4</v>
      </c>
      <c r="AI391" s="44">
        <v>1.0008849667825848E-3</v>
      </c>
      <c r="AJ391" s="44">
        <v>4.2493583972696616E-3</v>
      </c>
      <c r="AK391" s="44">
        <v>3.6208866353482663E-5</v>
      </c>
      <c r="AL391" s="44">
        <v>9.8384082227291505E-4</v>
      </c>
    </row>
    <row r="392" spans="1:38">
      <c r="A392" s="1" t="s">
        <v>45</v>
      </c>
      <c r="B392" s="1" t="s">
        <v>85</v>
      </c>
      <c r="C392" s="3">
        <v>1896399</v>
      </c>
      <c r="D392" s="3">
        <v>3725402</v>
      </c>
      <c r="E392" s="3">
        <v>3656213</v>
      </c>
      <c r="F392" s="3">
        <v>3564400</v>
      </c>
      <c r="G392" s="3">
        <v>3418189</v>
      </c>
      <c r="H392" s="3">
        <v>3350452</v>
      </c>
      <c r="I392" s="3">
        <v>2560511</v>
      </c>
      <c r="J392" s="3">
        <v>1459940</v>
      </c>
      <c r="K392" s="3">
        <v>806890</v>
      </c>
      <c r="L392" s="3">
        <v>305641</v>
      </c>
      <c r="M392" s="3">
        <v>22171566</v>
      </c>
      <c r="N392" s="3">
        <v>2572471</v>
      </c>
      <c r="O392" s="4">
        <v>117</v>
      </c>
      <c r="P392" s="4">
        <v>68</v>
      </c>
      <c r="Q392" s="4">
        <v>62</v>
      </c>
      <c r="R392" s="4">
        <v>63</v>
      </c>
      <c r="S392" s="4">
        <v>69</v>
      </c>
      <c r="T392" s="4">
        <v>135</v>
      </c>
      <c r="U392" s="4">
        <v>252</v>
      </c>
      <c r="V392" s="4">
        <v>440</v>
      </c>
      <c r="W392" s="4">
        <v>784</v>
      </c>
      <c r="X392" s="4">
        <v>1211</v>
      </c>
      <c r="Y392" s="4">
        <v>766</v>
      </c>
      <c r="Z392" s="4">
        <v>2435</v>
      </c>
      <c r="AA392" s="44">
        <v>6.1695877291645902E-5</v>
      </c>
      <c r="AB392" s="44">
        <v>1.8253063696213187E-5</v>
      </c>
      <c r="AC392" s="44">
        <v>1.6957436560725538E-5</v>
      </c>
      <c r="AD392" s="44">
        <v>1.7674783974862531E-5</v>
      </c>
      <c r="AE392" s="44">
        <v>2.0186127800422974E-5</v>
      </c>
      <c r="AF392" s="44">
        <v>4.0293070905059976E-5</v>
      </c>
      <c r="AG392" s="44">
        <v>9.841785487349986E-5</v>
      </c>
      <c r="AH392" s="44">
        <v>3.0138224858555833E-4</v>
      </c>
      <c r="AI392" s="44">
        <v>9.7163182094213581E-4</v>
      </c>
      <c r="AJ392" s="44">
        <v>3.9621647619265737E-3</v>
      </c>
      <c r="AK392" s="44">
        <v>3.4548754923310335E-5</v>
      </c>
      <c r="AL392" s="44">
        <v>9.4656071924620333E-4</v>
      </c>
    </row>
    <row r="393" spans="1:38">
      <c r="A393" s="1" t="s">
        <v>45</v>
      </c>
      <c r="B393" s="1" t="s">
        <v>86</v>
      </c>
      <c r="C393" s="3">
        <v>1907489</v>
      </c>
      <c r="D393" s="3">
        <v>3802850</v>
      </c>
      <c r="E393" s="3">
        <v>3709931</v>
      </c>
      <c r="F393" s="3">
        <v>3638293</v>
      </c>
      <c r="G393" s="3">
        <v>3461464</v>
      </c>
      <c r="H393" s="3">
        <v>3379635</v>
      </c>
      <c r="I393" s="3">
        <v>2654631</v>
      </c>
      <c r="J393" s="3">
        <v>1528824</v>
      </c>
      <c r="K393" s="3">
        <v>825696</v>
      </c>
      <c r="L393" s="3">
        <v>314801</v>
      </c>
      <c r="M393" s="3">
        <v>22554293</v>
      </c>
      <c r="N393" s="3">
        <v>2669321</v>
      </c>
      <c r="O393" s="4">
        <v>135</v>
      </c>
      <c r="P393" s="4">
        <v>32</v>
      </c>
      <c r="Q393" s="4">
        <v>60</v>
      </c>
      <c r="R393" s="4">
        <v>64</v>
      </c>
      <c r="S393" s="4">
        <v>97</v>
      </c>
      <c r="T393" s="4">
        <v>182</v>
      </c>
      <c r="U393" s="4">
        <v>365</v>
      </c>
      <c r="V393" s="4">
        <v>490</v>
      </c>
      <c r="W393" s="4">
        <v>841</v>
      </c>
      <c r="X393" s="4">
        <v>1277</v>
      </c>
      <c r="Y393" s="4">
        <v>935</v>
      </c>
      <c r="Z393" s="4">
        <v>2608</v>
      </c>
      <c r="AA393" s="44">
        <v>7.0773671565078485E-5</v>
      </c>
      <c r="AB393" s="44">
        <v>8.4147415753973989E-6</v>
      </c>
      <c r="AC393" s="44">
        <v>1.6172807526608987E-5</v>
      </c>
      <c r="AD393" s="44">
        <v>1.7590666831945642E-5</v>
      </c>
      <c r="AE393" s="44">
        <v>2.8022825024324967E-5</v>
      </c>
      <c r="AF393" s="44">
        <v>5.3851969221528363E-5</v>
      </c>
      <c r="AG393" s="44">
        <v>1.3749556906402435E-4</v>
      </c>
      <c r="AH393" s="44">
        <v>3.2050778899337008E-4</v>
      </c>
      <c r="AI393" s="44">
        <v>1.018534666511646E-3</v>
      </c>
      <c r="AJ393" s="44">
        <v>4.0565309512993926E-3</v>
      </c>
      <c r="AK393" s="44">
        <v>4.1455522458629049E-5</v>
      </c>
      <c r="AL393" s="44">
        <v>9.7702749126088624E-4</v>
      </c>
    </row>
    <row r="394" spans="1:38">
      <c r="A394" s="1" t="s">
        <v>45</v>
      </c>
      <c r="B394" s="1" t="s">
        <v>87</v>
      </c>
      <c r="C394" s="3">
        <v>1905853</v>
      </c>
      <c r="D394" s="3">
        <v>3844021</v>
      </c>
      <c r="E394" s="3">
        <v>3743231</v>
      </c>
      <c r="F394" s="3">
        <v>3711055</v>
      </c>
      <c r="G394" s="3">
        <v>3498689</v>
      </c>
      <c r="H394" s="3">
        <v>3394588</v>
      </c>
      <c r="I394" s="3">
        <v>2744060</v>
      </c>
      <c r="J394" s="3">
        <v>1602628</v>
      </c>
      <c r="K394" s="3">
        <v>845722</v>
      </c>
      <c r="L394" s="3">
        <v>324308</v>
      </c>
      <c r="M394" s="3">
        <v>22841497</v>
      </c>
      <c r="N394" s="3">
        <v>2772658</v>
      </c>
      <c r="O394" s="4">
        <v>119</v>
      </c>
      <c r="P394" s="4">
        <v>61</v>
      </c>
      <c r="Q394" s="4">
        <v>66</v>
      </c>
      <c r="R394" s="4">
        <v>98</v>
      </c>
      <c r="S394" s="4">
        <v>128</v>
      </c>
      <c r="T394" s="4">
        <v>206</v>
      </c>
      <c r="U394" s="4">
        <v>458</v>
      </c>
      <c r="V394" s="4">
        <v>533</v>
      </c>
      <c r="W394" s="4">
        <v>829</v>
      </c>
      <c r="X394" s="4">
        <v>1190</v>
      </c>
      <c r="Y394" s="4">
        <v>1136</v>
      </c>
      <c r="Z394" s="4">
        <v>2552</v>
      </c>
      <c r="AA394" s="44">
        <v>6.2439233246215734E-5</v>
      </c>
      <c r="AB394" s="44">
        <v>1.5868799884287832E-5</v>
      </c>
      <c r="AC394" s="44">
        <v>1.7631826622508735E-5</v>
      </c>
      <c r="AD394" s="44">
        <v>2.6407584905101109E-5</v>
      </c>
      <c r="AE394" s="44">
        <v>3.6585132316704912E-5</v>
      </c>
      <c r="AF394" s="44">
        <v>6.0684831266710424E-5</v>
      </c>
      <c r="AG394" s="44">
        <v>1.669059714437731E-4</v>
      </c>
      <c r="AH394" s="44">
        <v>3.3257873942050181E-4</v>
      </c>
      <c r="AI394" s="44">
        <v>9.8022754522171583E-4</v>
      </c>
      <c r="AJ394" s="44">
        <v>3.6693513573516534E-3</v>
      </c>
      <c r="AK394" s="44">
        <v>4.97340432634516E-5</v>
      </c>
      <c r="AL394" s="44">
        <v>9.2041643794510538E-4</v>
      </c>
    </row>
    <row r="395" spans="1:38">
      <c r="A395" s="1" t="s">
        <v>45</v>
      </c>
      <c r="B395" s="1" t="s">
        <v>88</v>
      </c>
      <c r="C395" s="3">
        <v>1871659</v>
      </c>
      <c r="D395" s="3">
        <v>3792744</v>
      </c>
      <c r="E395" s="3">
        <v>3718777</v>
      </c>
      <c r="F395" s="3">
        <v>3690603</v>
      </c>
      <c r="G395" s="3">
        <v>3460727</v>
      </c>
      <c r="H395" s="3">
        <v>3313116</v>
      </c>
      <c r="I395" s="3">
        <v>2754252</v>
      </c>
      <c r="J395" s="3">
        <v>1638978</v>
      </c>
      <c r="K395" s="3">
        <v>840220</v>
      </c>
      <c r="L395" s="3">
        <v>321176</v>
      </c>
      <c r="M395" s="3">
        <v>22601878</v>
      </c>
      <c r="N395" s="3">
        <v>2800374</v>
      </c>
      <c r="O395" s="4">
        <v>129</v>
      </c>
      <c r="P395" s="4">
        <v>82</v>
      </c>
      <c r="Q395" s="4">
        <v>55</v>
      </c>
      <c r="R395" s="4">
        <v>53</v>
      </c>
      <c r="S395" s="4">
        <v>69</v>
      </c>
      <c r="T395" s="4">
        <v>158</v>
      </c>
      <c r="U395" s="4">
        <v>318</v>
      </c>
      <c r="V395" s="4">
        <v>496</v>
      </c>
      <c r="W395" s="4">
        <v>826</v>
      </c>
      <c r="X395" s="4">
        <v>1253</v>
      </c>
      <c r="Y395" s="4">
        <v>864</v>
      </c>
      <c r="Z395" s="4">
        <v>2575</v>
      </c>
      <c r="AA395" s="44">
        <v>6.8922811259957082E-5</v>
      </c>
      <c r="AB395" s="44">
        <v>2.1620230629855325E-5</v>
      </c>
      <c r="AC395" s="44">
        <v>1.4789808584919182E-5</v>
      </c>
      <c r="AD395" s="44">
        <v>1.4360796867070232E-5</v>
      </c>
      <c r="AE395" s="44">
        <v>1.9938007245298458E-5</v>
      </c>
      <c r="AF395" s="44">
        <v>4.7689244807607098E-5</v>
      </c>
      <c r="AG395" s="44">
        <v>1.1545784481594276E-4</v>
      </c>
      <c r="AH395" s="44">
        <v>3.0262761306131013E-4</v>
      </c>
      <c r="AI395" s="44">
        <v>9.8307586108400177E-4</v>
      </c>
      <c r="AJ395" s="44">
        <v>3.9012877674546045E-3</v>
      </c>
      <c r="AK395" s="44">
        <v>3.8226911940680329E-5</v>
      </c>
      <c r="AL395" s="44">
        <v>9.1952003553811027E-4</v>
      </c>
    </row>
    <row r="396" spans="1:38">
      <c r="A396" s="1" t="s">
        <v>45</v>
      </c>
      <c r="B396" s="1" t="s">
        <v>89</v>
      </c>
      <c r="C396" s="3">
        <v>1903784</v>
      </c>
      <c r="D396" s="3">
        <v>3867427</v>
      </c>
      <c r="E396" s="3">
        <v>3773719</v>
      </c>
      <c r="F396" s="3">
        <v>3792070</v>
      </c>
      <c r="G396" s="3">
        <v>3531557</v>
      </c>
      <c r="H396" s="3">
        <v>3351494</v>
      </c>
      <c r="I396" s="3">
        <v>2849232</v>
      </c>
      <c r="J396" s="3">
        <v>1748114</v>
      </c>
      <c r="K396" s="3">
        <v>874849</v>
      </c>
      <c r="L396" s="3">
        <v>337374</v>
      </c>
      <c r="M396" s="3">
        <v>23069283</v>
      </c>
      <c r="N396" s="3">
        <v>2960337</v>
      </c>
      <c r="O396" s="4">
        <v>114</v>
      </c>
      <c r="P396" s="4">
        <v>53</v>
      </c>
      <c r="Q396" s="4">
        <v>72</v>
      </c>
      <c r="R396" s="4">
        <v>68</v>
      </c>
      <c r="S396" s="4">
        <v>71</v>
      </c>
      <c r="T396" s="4">
        <v>112</v>
      </c>
      <c r="U396" s="4">
        <v>320</v>
      </c>
      <c r="V396" s="4">
        <v>518</v>
      </c>
      <c r="W396" s="4">
        <v>716</v>
      </c>
      <c r="X396" s="4">
        <v>1026</v>
      </c>
      <c r="Y396" s="4">
        <v>810</v>
      </c>
      <c r="Z396" s="4">
        <v>2260</v>
      </c>
      <c r="AA396" s="44">
        <v>5.9880742773339833E-5</v>
      </c>
      <c r="AB396" s="44">
        <v>1.3704201785838492E-5</v>
      </c>
      <c r="AC396" s="44">
        <v>1.9079322016292153E-5</v>
      </c>
      <c r="AD396" s="44">
        <v>1.7932158425345525E-5</v>
      </c>
      <c r="AE396" s="44">
        <v>2.0104446848797852E-5</v>
      </c>
      <c r="AF396" s="44">
        <v>3.3417932420586165E-5</v>
      </c>
      <c r="AG396" s="44">
        <v>1.1231096660433408E-4</v>
      </c>
      <c r="AH396" s="44">
        <v>2.9631934759403561E-4</v>
      </c>
      <c r="AI396" s="44">
        <v>8.1842695139389772E-4</v>
      </c>
      <c r="AJ396" s="44">
        <v>3.0411353572000212E-3</v>
      </c>
      <c r="AK396" s="44">
        <v>3.5111624405491928E-5</v>
      </c>
      <c r="AL396" s="44">
        <v>7.6342659636385998E-4</v>
      </c>
    </row>
    <row r="397" spans="1:38">
      <c r="A397" s="1" t="s">
        <v>45</v>
      </c>
      <c r="B397" s="1" t="s">
        <v>90</v>
      </c>
      <c r="C397" s="3">
        <v>1909516</v>
      </c>
      <c r="D397" s="3">
        <v>3894976</v>
      </c>
      <c r="E397" s="3">
        <v>3799181</v>
      </c>
      <c r="F397" s="3">
        <v>3872245</v>
      </c>
      <c r="G397" s="3">
        <v>3586498</v>
      </c>
      <c r="H397" s="3">
        <v>3381570</v>
      </c>
      <c r="I397" s="3">
        <v>2929188</v>
      </c>
      <c r="J397" s="3">
        <v>1838134</v>
      </c>
      <c r="K397" s="3">
        <v>901943</v>
      </c>
      <c r="L397" s="3">
        <v>345326</v>
      </c>
      <c r="M397" s="3">
        <v>23373174</v>
      </c>
      <c r="N397" s="3">
        <v>3085403</v>
      </c>
      <c r="O397" s="4">
        <v>148</v>
      </c>
      <c r="P397" s="4">
        <v>68</v>
      </c>
      <c r="Q397" s="4">
        <v>58</v>
      </c>
      <c r="R397" s="4">
        <v>70</v>
      </c>
      <c r="S397" s="4">
        <v>59</v>
      </c>
      <c r="T397" s="4">
        <v>160</v>
      </c>
      <c r="U397" s="4">
        <v>326</v>
      </c>
      <c r="V397" s="4">
        <v>518</v>
      </c>
      <c r="W397" s="4">
        <v>741</v>
      </c>
      <c r="X397" s="4">
        <v>1031</v>
      </c>
      <c r="Y397" s="4">
        <v>889</v>
      </c>
      <c r="Z397" s="4">
        <v>2290</v>
      </c>
      <c r="AA397" s="44">
        <v>7.750655139836482E-5</v>
      </c>
      <c r="AB397" s="44">
        <v>1.7458387420102202E-5</v>
      </c>
      <c r="AC397" s="44">
        <v>1.5266448216076043E-5</v>
      </c>
      <c r="AD397" s="44">
        <v>1.8077368554933896E-5</v>
      </c>
      <c r="AE397" s="44">
        <v>1.6450587732099669E-5</v>
      </c>
      <c r="AF397" s="44">
        <v>4.7315300289510492E-5</v>
      </c>
      <c r="AG397" s="44">
        <v>1.1129364178741685E-4</v>
      </c>
      <c r="AH397" s="44">
        <v>2.8180752872206268E-4</v>
      </c>
      <c r="AI397" s="44">
        <v>8.2155967727450625E-4</v>
      </c>
      <c r="AJ397" s="44">
        <v>2.9855846359671729E-3</v>
      </c>
      <c r="AK397" s="44">
        <v>3.8035056770638E-5</v>
      </c>
      <c r="AL397" s="44">
        <v>7.4220450294499619E-4</v>
      </c>
    </row>
    <row r="398" spans="1:38">
      <c r="A398" s="1" t="s">
        <v>46</v>
      </c>
      <c r="B398" s="1" t="s">
        <v>82</v>
      </c>
      <c r="C398" s="3">
        <v>258158</v>
      </c>
      <c r="D398" s="3">
        <v>438616</v>
      </c>
      <c r="E398" s="3">
        <v>463180</v>
      </c>
      <c r="F398" s="3">
        <v>413122</v>
      </c>
      <c r="G398" s="3">
        <v>318041</v>
      </c>
      <c r="H398" s="3">
        <v>299993</v>
      </c>
      <c r="I398" s="3">
        <v>211220</v>
      </c>
      <c r="J398" s="3">
        <v>123370</v>
      </c>
      <c r="K398" s="3">
        <v>79238</v>
      </c>
      <c r="L398" s="3">
        <v>29271</v>
      </c>
      <c r="M398" s="3">
        <v>2402330</v>
      </c>
      <c r="N398" s="3">
        <v>231879</v>
      </c>
      <c r="O398" s="4">
        <v>118</v>
      </c>
      <c r="P398" s="4">
        <v>46</v>
      </c>
      <c r="Q398" s="4">
        <v>62</v>
      </c>
      <c r="R398" s="4">
        <v>39</v>
      </c>
      <c r="S398" s="4">
        <v>43</v>
      </c>
      <c r="T398" s="4">
        <v>64</v>
      </c>
      <c r="U398" s="4">
        <v>70</v>
      </c>
      <c r="V398" s="4">
        <v>53</v>
      </c>
      <c r="W398" s="4">
        <v>71</v>
      </c>
      <c r="X398" s="4">
        <v>114</v>
      </c>
      <c r="Y398" s="4">
        <v>442</v>
      </c>
      <c r="Z398" s="4">
        <v>238</v>
      </c>
      <c r="AA398" s="44">
        <v>4.5708442116843174E-4</v>
      </c>
      <c r="AB398" s="44">
        <v>1.0487533514509275E-4</v>
      </c>
      <c r="AC398" s="44">
        <v>1.338572477222678E-4</v>
      </c>
      <c r="AD398" s="44">
        <v>9.4403106104250071E-5</v>
      </c>
      <c r="AE398" s="44">
        <v>1.3520269399228401E-4</v>
      </c>
      <c r="AF398" s="44">
        <v>2.1333831122726196E-4</v>
      </c>
      <c r="AG398" s="44">
        <v>3.3140801060505633E-4</v>
      </c>
      <c r="AH398" s="44">
        <v>4.2960201021317987E-4</v>
      </c>
      <c r="AI398" s="44">
        <v>8.9603473081097454E-4</v>
      </c>
      <c r="AJ398" s="44">
        <v>3.8946397458235111E-3</v>
      </c>
      <c r="AK398" s="44">
        <v>1.8398804493970438E-4</v>
      </c>
      <c r="AL398" s="44">
        <v>1.0263973882930321E-3</v>
      </c>
    </row>
    <row r="399" spans="1:38">
      <c r="A399" s="1" t="s">
        <v>46</v>
      </c>
      <c r="B399" s="1" t="s">
        <v>83</v>
      </c>
      <c r="C399" s="3">
        <v>255182</v>
      </c>
      <c r="D399" s="3">
        <v>450921</v>
      </c>
      <c r="E399" s="3">
        <v>447747</v>
      </c>
      <c r="F399" s="3">
        <v>424961</v>
      </c>
      <c r="G399" s="3">
        <v>319125</v>
      </c>
      <c r="H399" s="3">
        <v>300519</v>
      </c>
      <c r="I399" s="3">
        <v>222587</v>
      </c>
      <c r="J399" s="3">
        <v>127546</v>
      </c>
      <c r="K399" s="3">
        <v>79062</v>
      </c>
      <c r="L399" s="3">
        <v>28517</v>
      </c>
      <c r="M399" s="3">
        <v>2421042</v>
      </c>
      <c r="N399" s="3">
        <v>235125</v>
      </c>
      <c r="O399" s="4">
        <v>128</v>
      </c>
      <c r="P399" s="4">
        <v>65</v>
      </c>
      <c r="Q399" s="4">
        <v>63</v>
      </c>
      <c r="R399" s="4">
        <v>69</v>
      </c>
      <c r="S399" s="4">
        <v>56</v>
      </c>
      <c r="T399" s="4">
        <v>74</v>
      </c>
      <c r="U399" s="4">
        <v>60</v>
      </c>
      <c r="V399" s="4">
        <v>63</v>
      </c>
      <c r="W399" s="4">
        <v>86</v>
      </c>
      <c r="X399" s="4">
        <v>146</v>
      </c>
      <c r="Y399" s="4">
        <v>515</v>
      </c>
      <c r="Z399" s="4">
        <v>295</v>
      </c>
      <c r="AA399" s="44">
        <v>5.0160277762538105E-4</v>
      </c>
      <c r="AB399" s="44">
        <v>1.4414941863430622E-4</v>
      </c>
      <c r="AC399" s="44">
        <v>1.4070446033139251E-4</v>
      </c>
      <c r="AD399" s="44">
        <v>1.6236784081362761E-4</v>
      </c>
      <c r="AE399" s="44">
        <v>1.7547982765374069E-4</v>
      </c>
      <c r="AF399" s="44">
        <v>2.4624067030703552E-4</v>
      </c>
      <c r="AG399" s="44">
        <v>2.6955752132873888E-4</v>
      </c>
      <c r="AH399" s="44">
        <v>4.9393944145641568E-4</v>
      </c>
      <c r="AI399" s="44">
        <v>1.0877539146492627E-3</v>
      </c>
      <c r="AJ399" s="44">
        <v>5.1197531297121016E-3</v>
      </c>
      <c r="AK399" s="44">
        <v>2.1271832541525508E-4</v>
      </c>
      <c r="AL399" s="44">
        <v>1.2546517809675704E-3</v>
      </c>
    </row>
    <row r="400" spans="1:38">
      <c r="A400" s="1" t="s">
        <v>46</v>
      </c>
      <c r="B400" s="1" t="s">
        <v>84</v>
      </c>
      <c r="C400" s="3">
        <v>249336</v>
      </c>
      <c r="D400" s="3">
        <v>446800</v>
      </c>
      <c r="E400" s="3">
        <v>438912</v>
      </c>
      <c r="F400" s="3">
        <v>422654</v>
      </c>
      <c r="G400" s="3">
        <v>317176</v>
      </c>
      <c r="H400" s="3">
        <v>295316</v>
      </c>
      <c r="I400" s="3">
        <v>226047</v>
      </c>
      <c r="J400" s="3">
        <v>131281</v>
      </c>
      <c r="K400" s="3">
        <v>78620</v>
      </c>
      <c r="L400" s="3">
        <v>29556</v>
      </c>
      <c r="M400" s="3">
        <v>2396241</v>
      </c>
      <c r="N400" s="3">
        <v>239457</v>
      </c>
      <c r="O400" s="4">
        <v>110</v>
      </c>
      <c r="P400" s="4">
        <v>60</v>
      </c>
      <c r="Q400" s="4">
        <v>54</v>
      </c>
      <c r="R400" s="4">
        <v>64</v>
      </c>
      <c r="S400" s="4">
        <v>62</v>
      </c>
      <c r="T400" s="4">
        <v>53</v>
      </c>
      <c r="U400" s="4">
        <v>59</v>
      </c>
      <c r="V400" s="4">
        <v>53</v>
      </c>
      <c r="W400" s="4">
        <v>69</v>
      </c>
      <c r="X400" s="4">
        <v>153</v>
      </c>
      <c r="Y400" s="4">
        <v>462</v>
      </c>
      <c r="Z400" s="4">
        <v>275</v>
      </c>
      <c r="AA400" s="44">
        <v>4.4117175217377354E-4</v>
      </c>
      <c r="AB400" s="44">
        <v>1.3428827215756492E-4</v>
      </c>
      <c r="AC400" s="44">
        <v>1.2303149606299212E-4</v>
      </c>
      <c r="AD400" s="44">
        <v>1.5142409630572524E-4</v>
      </c>
      <c r="AE400" s="44">
        <v>1.9547506747042651E-4</v>
      </c>
      <c r="AF400" s="44">
        <v>1.7946877243359656E-4</v>
      </c>
      <c r="AG400" s="44">
        <v>2.6100766654722248E-4</v>
      </c>
      <c r="AH400" s="44">
        <v>4.0371417036737988E-4</v>
      </c>
      <c r="AI400" s="44">
        <v>8.7763927753752231E-4</v>
      </c>
      <c r="AJ400" s="44">
        <v>5.1766138855054815E-3</v>
      </c>
      <c r="AK400" s="44">
        <v>1.9280197609505888E-4</v>
      </c>
      <c r="AL400" s="44">
        <v>1.148431659964002E-3</v>
      </c>
    </row>
    <row r="401" spans="1:38">
      <c r="A401" s="1" t="s">
        <v>46</v>
      </c>
      <c r="B401" s="1" t="s">
        <v>85</v>
      </c>
      <c r="C401" s="3">
        <v>258675</v>
      </c>
      <c r="D401" s="3">
        <v>472915</v>
      </c>
      <c r="E401" s="3">
        <v>448317</v>
      </c>
      <c r="F401" s="3">
        <v>439180</v>
      </c>
      <c r="G401" s="3">
        <v>333394</v>
      </c>
      <c r="H401" s="3">
        <v>303323</v>
      </c>
      <c r="I401" s="3">
        <v>238804</v>
      </c>
      <c r="J401" s="3">
        <v>137417</v>
      </c>
      <c r="K401" s="3">
        <v>81497</v>
      </c>
      <c r="L401" s="3">
        <v>30230</v>
      </c>
      <c r="M401" s="3">
        <v>2494608</v>
      </c>
      <c r="N401" s="3">
        <v>249144</v>
      </c>
      <c r="O401" s="4">
        <v>121</v>
      </c>
      <c r="P401" s="4">
        <v>56</v>
      </c>
      <c r="Q401" s="4">
        <v>61</v>
      </c>
      <c r="R401" s="4">
        <v>59</v>
      </c>
      <c r="S401" s="4">
        <v>68</v>
      </c>
      <c r="T401" s="4">
        <v>62</v>
      </c>
      <c r="U401" s="4">
        <v>66</v>
      </c>
      <c r="V401" s="4">
        <v>53</v>
      </c>
      <c r="W401" s="4">
        <v>70</v>
      </c>
      <c r="X401" s="4">
        <v>141</v>
      </c>
      <c r="Y401" s="4">
        <v>493</v>
      </c>
      <c r="Z401" s="4">
        <v>264</v>
      </c>
      <c r="AA401" s="44">
        <v>4.6776843529525467E-4</v>
      </c>
      <c r="AB401" s="44">
        <v>1.1841451423617352E-4</v>
      </c>
      <c r="AC401" s="44">
        <v>1.3606443654824599E-4</v>
      </c>
      <c r="AD401" s="44">
        <v>1.3434127237123731E-4</v>
      </c>
      <c r="AE401" s="44">
        <v>2.0396287875606639E-4</v>
      </c>
      <c r="AF401" s="44">
        <v>2.0440256755999381E-4</v>
      </c>
      <c r="AG401" s="44">
        <v>2.7637728011256093E-4</v>
      </c>
      <c r="AH401" s="44">
        <v>3.8568736037025985E-4</v>
      </c>
      <c r="AI401" s="44">
        <v>8.5892732247812807E-4</v>
      </c>
      <c r="AJ401" s="44">
        <v>4.6642408203771092E-3</v>
      </c>
      <c r="AK401" s="44">
        <v>1.9762624027502517E-4</v>
      </c>
      <c r="AL401" s="44">
        <v>1.0596281668432714E-3</v>
      </c>
    </row>
    <row r="402" spans="1:38">
      <c r="A402" s="1" t="s">
        <v>46</v>
      </c>
      <c r="B402" s="1" t="s">
        <v>86</v>
      </c>
      <c r="C402" s="3">
        <v>247695</v>
      </c>
      <c r="D402" s="3">
        <v>468062</v>
      </c>
      <c r="E402" s="3">
        <v>432301</v>
      </c>
      <c r="F402" s="3">
        <v>429742</v>
      </c>
      <c r="G402" s="3">
        <v>342623</v>
      </c>
      <c r="H402" s="3">
        <v>305129</v>
      </c>
      <c r="I402" s="3">
        <v>253355</v>
      </c>
      <c r="J402" s="3">
        <v>150357</v>
      </c>
      <c r="K402" s="3">
        <v>86331</v>
      </c>
      <c r="L402" s="3">
        <v>33042</v>
      </c>
      <c r="M402" s="3">
        <v>2478907</v>
      </c>
      <c r="N402" s="3">
        <v>269730</v>
      </c>
      <c r="O402" s="4">
        <v>142</v>
      </c>
      <c r="P402" s="4">
        <v>48</v>
      </c>
      <c r="Q402" s="4">
        <v>59</v>
      </c>
      <c r="R402" s="4">
        <v>44</v>
      </c>
      <c r="S402" s="4">
        <v>67</v>
      </c>
      <c r="T402" s="4">
        <v>60</v>
      </c>
      <c r="U402" s="4">
        <v>76</v>
      </c>
      <c r="V402" s="4">
        <v>87</v>
      </c>
      <c r="W402" s="4">
        <v>98</v>
      </c>
      <c r="X402" s="4">
        <v>177</v>
      </c>
      <c r="Y402" s="4">
        <v>496</v>
      </c>
      <c r="Z402" s="4">
        <v>362</v>
      </c>
      <c r="AA402" s="44">
        <v>5.7328569409959831E-4</v>
      </c>
      <c r="AB402" s="44">
        <v>1.0255051681187534E-4</v>
      </c>
      <c r="AC402" s="44">
        <v>1.3647898108031209E-4</v>
      </c>
      <c r="AD402" s="44">
        <v>1.0238701360351094E-4</v>
      </c>
      <c r="AE402" s="44">
        <v>1.9555021116504146E-4</v>
      </c>
      <c r="AF402" s="44">
        <v>1.966381432115597E-4</v>
      </c>
      <c r="AG402" s="44">
        <v>2.9997434429950069E-4</v>
      </c>
      <c r="AH402" s="44">
        <v>5.7862287755142757E-4</v>
      </c>
      <c r="AI402" s="44">
        <v>1.1351658152923053E-3</v>
      </c>
      <c r="AJ402" s="44">
        <v>5.3568185945160702E-3</v>
      </c>
      <c r="AK402" s="44">
        <v>2.0008818402626641E-4</v>
      </c>
      <c r="AL402" s="44">
        <v>1.3420828235643049E-3</v>
      </c>
    </row>
    <row r="403" spans="1:38">
      <c r="A403" s="1" t="s">
        <v>46</v>
      </c>
      <c r="B403" s="1" t="s">
        <v>87</v>
      </c>
      <c r="C403" s="3">
        <v>248174</v>
      </c>
      <c r="D403" s="3">
        <v>478987</v>
      </c>
      <c r="E403" s="3">
        <v>442988</v>
      </c>
      <c r="F403" s="3">
        <v>430405</v>
      </c>
      <c r="G403" s="3">
        <v>350762</v>
      </c>
      <c r="H403" s="3">
        <v>299552</v>
      </c>
      <c r="I403" s="3">
        <v>253900</v>
      </c>
      <c r="J403" s="3">
        <v>151630</v>
      </c>
      <c r="K403" s="3">
        <v>83135</v>
      </c>
      <c r="L403" s="3">
        <v>32113</v>
      </c>
      <c r="M403" s="3">
        <v>2504768</v>
      </c>
      <c r="N403" s="3">
        <v>266878</v>
      </c>
      <c r="O403" s="4">
        <v>110</v>
      </c>
      <c r="P403" s="4">
        <v>62</v>
      </c>
      <c r="Q403" s="4">
        <v>63</v>
      </c>
      <c r="R403" s="4">
        <v>62</v>
      </c>
      <c r="S403" s="4">
        <v>76</v>
      </c>
      <c r="T403" s="4">
        <v>63</v>
      </c>
      <c r="U403" s="4">
        <v>47</v>
      </c>
      <c r="V403" s="4">
        <v>62</v>
      </c>
      <c r="W403" s="4">
        <v>91</v>
      </c>
      <c r="X403" s="4">
        <v>152</v>
      </c>
      <c r="Y403" s="4">
        <v>483</v>
      </c>
      <c r="Z403" s="4">
        <v>305</v>
      </c>
      <c r="AA403" s="44">
        <v>4.432374060135228E-4</v>
      </c>
      <c r="AB403" s="44">
        <v>1.2943983865950433E-4</v>
      </c>
      <c r="AC403" s="44">
        <v>1.4221604196953415E-4</v>
      </c>
      <c r="AD403" s="44">
        <v>1.4405037116204506E-4</v>
      </c>
      <c r="AE403" s="44">
        <v>2.1667113313300756E-4</v>
      </c>
      <c r="AF403" s="44">
        <v>2.1031406900972119E-4</v>
      </c>
      <c r="AG403" s="44">
        <v>1.8511224891689643E-4</v>
      </c>
      <c r="AH403" s="44">
        <v>4.088900613335092E-4</v>
      </c>
      <c r="AI403" s="44">
        <v>1.09460516028147E-3</v>
      </c>
      <c r="AJ403" s="44">
        <v>4.7332855852769903E-3</v>
      </c>
      <c r="AK403" s="44">
        <v>1.9283223037023787E-4</v>
      </c>
      <c r="AL403" s="44">
        <v>1.1428442958955028E-3</v>
      </c>
    </row>
    <row r="404" spans="1:38">
      <c r="A404" s="1" t="s">
        <v>46</v>
      </c>
      <c r="B404" s="1" t="s">
        <v>88</v>
      </c>
      <c r="C404" s="3">
        <v>248850</v>
      </c>
      <c r="D404" s="3">
        <v>487841</v>
      </c>
      <c r="E404" s="3">
        <v>456889</v>
      </c>
      <c r="F404" s="3">
        <v>432695</v>
      </c>
      <c r="G404" s="3">
        <v>363873</v>
      </c>
      <c r="H404" s="3">
        <v>300205</v>
      </c>
      <c r="I404" s="3">
        <v>264352</v>
      </c>
      <c r="J404" s="3">
        <v>159296</v>
      </c>
      <c r="K404" s="3">
        <v>86408</v>
      </c>
      <c r="L404" s="3">
        <v>32959</v>
      </c>
      <c r="M404" s="3">
        <v>2554705</v>
      </c>
      <c r="N404" s="3">
        <v>278663</v>
      </c>
      <c r="O404" s="4">
        <v>88</v>
      </c>
      <c r="P404" s="4">
        <v>58</v>
      </c>
      <c r="Q404" s="4">
        <v>66</v>
      </c>
      <c r="R404" s="4">
        <v>71</v>
      </c>
      <c r="S404" s="4">
        <v>72</v>
      </c>
      <c r="T404" s="4">
        <v>60</v>
      </c>
      <c r="U404" s="4">
        <v>60</v>
      </c>
      <c r="V404" s="4">
        <v>35</v>
      </c>
      <c r="W404" s="4">
        <v>86</v>
      </c>
      <c r="X404" s="4">
        <v>163</v>
      </c>
      <c r="Y404" s="4">
        <v>475</v>
      </c>
      <c r="Z404" s="4">
        <v>284</v>
      </c>
      <c r="AA404" s="44">
        <v>3.5362668274060679E-4</v>
      </c>
      <c r="AB404" s="44">
        <v>1.1889119610692829E-4</v>
      </c>
      <c r="AC404" s="44">
        <v>1.4445521778812796E-4</v>
      </c>
      <c r="AD404" s="44">
        <v>1.6408786789771086E-4</v>
      </c>
      <c r="AE404" s="44">
        <v>1.9787123529363266E-4</v>
      </c>
      <c r="AF404" s="44">
        <v>1.9986342665845005E-4</v>
      </c>
      <c r="AG404" s="44">
        <v>2.2697010047209782E-4</v>
      </c>
      <c r="AH404" s="44">
        <v>2.1971675371635195E-4</v>
      </c>
      <c r="AI404" s="44">
        <v>9.9527821498009454E-4</v>
      </c>
      <c r="AJ404" s="44">
        <v>4.9455383961892049E-3</v>
      </c>
      <c r="AK404" s="44">
        <v>1.8593144805368917E-4</v>
      </c>
      <c r="AL404" s="44">
        <v>1.0191521658777806E-3</v>
      </c>
    </row>
    <row r="405" spans="1:38">
      <c r="A405" s="1" t="s">
        <v>46</v>
      </c>
      <c r="B405" s="1" t="s">
        <v>89</v>
      </c>
      <c r="C405" s="3">
        <v>247109</v>
      </c>
      <c r="D405" s="3">
        <v>494177</v>
      </c>
      <c r="E405" s="3">
        <v>464205</v>
      </c>
      <c r="F405" s="3">
        <v>432217</v>
      </c>
      <c r="G405" s="3">
        <v>376246</v>
      </c>
      <c r="H405" s="3">
        <v>300821</v>
      </c>
      <c r="I405" s="3">
        <v>271330</v>
      </c>
      <c r="J405" s="3">
        <v>169074</v>
      </c>
      <c r="K405" s="3">
        <v>88034</v>
      </c>
      <c r="L405" s="3">
        <v>33245</v>
      </c>
      <c r="M405" s="3">
        <v>2586105</v>
      </c>
      <c r="N405" s="3">
        <v>290353</v>
      </c>
      <c r="O405" s="4">
        <v>137</v>
      </c>
      <c r="P405" s="4">
        <v>52</v>
      </c>
      <c r="Q405" s="4">
        <v>60</v>
      </c>
      <c r="R405" s="4">
        <v>54</v>
      </c>
      <c r="S405" s="4">
        <v>70</v>
      </c>
      <c r="T405" s="4">
        <v>76</v>
      </c>
      <c r="U405" s="4">
        <v>68</v>
      </c>
      <c r="V405" s="4">
        <v>63</v>
      </c>
      <c r="W405" s="4">
        <v>82</v>
      </c>
      <c r="X405" s="4">
        <v>159</v>
      </c>
      <c r="Y405" s="4">
        <v>517</v>
      </c>
      <c r="Z405" s="4">
        <v>304</v>
      </c>
      <c r="AA405" s="44">
        <v>5.5441121124685864E-4</v>
      </c>
      <c r="AB405" s="44">
        <v>1.0522545565657649E-4</v>
      </c>
      <c r="AC405" s="44">
        <v>1.292532394093127E-4</v>
      </c>
      <c r="AD405" s="44">
        <v>1.2493724217233472E-4</v>
      </c>
      <c r="AE405" s="44">
        <v>1.8604848955204839E-4</v>
      </c>
      <c r="AF405" s="44">
        <v>2.5264193656692851E-4</v>
      </c>
      <c r="AG405" s="44">
        <v>2.5061732945122175E-4</v>
      </c>
      <c r="AH405" s="44">
        <v>3.7261790695198552E-4</v>
      </c>
      <c r="AI405" s="44">
        <v>9.3145830020219462E-4</v>
      </c>
      <c r="AJ405" s="44">
        <v>4.7826740863287712E-3</v>
      </c>
      <c r="AK405" s="44">
        <v>1.9991454329967268E-4</v>
      </c>
      <c r="AL405" s="44">
        <v>1.0470014086301847E-3</v>
      </c>
    </row>
    <row r="406" spans="1:38">
      <c r="A406" s="1" t="s">
        <v>46</v>
      </c>
      <c r="B406" s="1" t="s">
        <v>90</v>
      </c>
      <c r="C406" s="3">
        <v>242911</v>
      </c>
      <c r="D406" s="3">
        <v>488497</v>
      </c>
      <c r="E406" s="3">
        <v>465778</v>
      </c>
      <c r="F406" s="3">
        <v>430138</v>
      </c>
      <c r="G406" s="3">
        <v>382088</v>
      </c>
      <c r="H406" s="3">
        <v>298078</v>
      </c>
      <c r="I406" s="3">
        <v>274231</v>
      </c>
      <c r="J406" s="3">
        <v>177765</v>
      </c>
      <c r="K406" s="3">
        <v>89950</v>
      </c>
      <c r="L406" s="3">
        <v>34299</v>
      </c>
      <c r="M406" s="3">
        <v>2581721</v>
      </c>
      <c r="N406" s="3">
        <v>302014</v>
      </c>
      <c r="O406" s="4">
        <v>106</v>
      </c>
      <c r="P406" s="4">
        <v>63</v>
      </c>
      <c r="Q406" s="4">
        <v>56</v>
      </c>
      <c r="R406" s="4">
        <v>61</v>
      </c>
      <c r="S406" s="4">
        <v>53</v>
      </c>
      <c r="T406" s="4">
        <v>55</v>
      </c>
      <c r="U406" s="4">
        <v>60</v>
      </c>
      <c r="V406" s="4">
        <v>58</v>
      </c>
      <c r="W406" s="4">
        <v>85</v>
      </c>
      <c r="X406" s="4">
        <v>110</v>
      </c>
      <c r="Y406" s="4">
        <v>454</v>
      </c>
      <c r="Z406" s="4">
        <v>253</v>
      </c>
      <c r="AA406" s="44">
        <v>4.3637381592435091E-4</v>
      </c>
      <c r="AB406" s="44">
        <v>1.2896701515055365E-4</v>
      </c>
      <c r="AC406" s="44">
        <v>1.2022895027244739E-4</v>
      </c>
      <c r="AD406" s="44">
        <v>1.418149524106217E-4</v>
      </c>
      <c r="AE406" s="44">
        <v>1.3871150101547286E-4</v>
      </c>
      <c r="AF406" s="44">
        <v>1.8451546239574876E-4</v>
      </c>
      <c r="AG406" s="44">
        <v>2.1879364477393146E-4</v>
      </c>
      <c r="AH406" s="44">
        <v>3.2627345090428377E-4</v>
      </c>
      <c r="AI406" s="44">
        <v>9.4496942745969984E-4</v>
      </c>
      <c r="AJ406" s="44">
        <v>3.2070905857313624E-3</v>
      </c>
      <c r="AK406" s="44">
        <v>1.7585168962873989E-4</v>
      </c>
      <c r="AL406" s="44">
        <v>8.3770951015515842E-4</v>
      </c>
    </row>
    <row r="407" spans="1:38">
      <c r="A407" s="1" t="s">
        <v>47</v>
      </c>
      <c r="B407" s="1" t="s">
        <v>82</v>
      </c>
      <c r="C407" s="3">
        <v>32512</v>
      </c>
      <c r="D407" s="3">
        <v>72258</v>
      </c>
      <c r="E407" s="3">
        <v>94735</v>
      </c>
      <c r="F407" s="3">
        <v>67506</v>
      </c>
      <c r="G407" s="3">
        <v>85457</v>
      </c>
      <c r="H407" s="3">
        <v>102430</v>
      </c>
      <c r="I407" s="3">
        <v>80432</v>
      </c>
      <c r="J407" s="3">
        <v>44564</v>
      </c>
      <c r="K407" s="3">
        <v>30203</v>
      </c>
      <c r="L407" s="3">
        <v>10729</v>
      </c>
      <c r="M407" s="3">
        <v>535330</v>
      </c>
      <c r="N407" s="3">
        <v>85496</v>
      </c>
      <c r="O407" s="4">
        <v>144</v>
      </c>
      <c r="P407" s="4">
        <v>68</v>
      </c>
      <c r="Q407" s="4">
        <v>56</v>
      </c>
      <c r="R407" s="4">
        <v>59</v>
      </c>
      <c r="S407" s="4">
        <v>52</v>
      </c>
      <c r="T407" s="4">
        <v>60</v>
      </c>
      <c r="U407" s="4">
        <v>64</v>
      </c>
      <c r="V407" s="4">
        <v>60</v>
      </c>
      <c r="W407" s="4">
        <v>47</v>
      </c>
      <c r="X407" s="4">
        <v>56</v>
      </c>
      <c r="Y407" s="4">
        <v>503</v>
      </c>
      <c r="Z407" s="4">
        <v>163</v>
      </c>
      <c r="AA407" s="44">
        <v>4.4291338582677165E-3</v>
      </c>
      <c r="AB407" s="44">
        <v>9.410722688145257E-4</v>
      </c>
      <c r="AC407" s="44">
        <v>5.9112260516176708E-4</v>
      </c>
      <c r="AD407" s="44">
        <v>8.7399638550647346E-4</v>
      </c>
      <c r="AE407" s="44">
        <v>6.0849316030284239E-4</v>
      </c>
      <c r="AF407" s="44">
        <v>5.857658888997364E-4</v>
      </c>
      <c r="AG407" s="44">
        <v>7.9570320270539092E-4</v>
      </c>
      <c r="AH407" s="44">
        <v>1.3463782425276007E-3</v>
      </c>
      <c r="AI407" s="44">
        <v>1.5561368076018938E-3</v>
      </c>
      <c r="AJ407" s="44">
        <v>5.2194985553173645E-3</v>
      </c>
      <c r="AK407" s="44">
        <v>9.3960734500214823E-4</v>
      </c>
      <c r="AL407" s="44">
        <v>1.9065219425470198E-3</v>
      </c>
    </row>
    <row r="408" spans="1:38">
      <c r="A408" s="1" t="s">
        <v>47</v>
      </c>
      <c r="B408" s="1" t="s">
        <v>83</v>
      </c>
      <c r="C408" s="3">
        <v>29365</v>
      </c>
      <c r="D408" s="3">
        <v>67665</v>
      </c>
      <c r="E408" s="3">
        <v>84956</v>
      </c>
      <c r="F408" s="3">
        <v>62463</v>
      </c>
      <c r="G408" s="3">
        <v>76907</v>
      </c>
      <c r="H408" s="3">
        <v>94817</v>
      </c>
      <c r="I408" s="3">
        <v>77050</v>
      </c>
      <c r="J408" s="3">
        <v>42027</v>
      </c>
      <c r="K408" s="3">
        <v>27469</v>
      </c>
      <c r="L408" s="3">
        <v>10508</v>
      </c>
      <c r="M408" s="3">
        <v>493223</v>
      </c>
      <c r="N408" s="3">
        <v>80004</v>
      </c>
      <c r="O408" s="4">
        <v>105</v>
      </c>
      <c r="P408" s="4">
        <v>69</v>
      </c>
      <c r="Q408" s="4">
        <v>45</v>
      </c>
      <c r="R408" s="4">
        <v>79</v>
      </c>
      <c r="S408" s="4">
        <v>59</v>
      </c>
      <c r="T408" s="4">
        <v>69</v>
      </c>
      <c r="U408" s="4">
        <v>53</v>
      </c>
      <c r="V408" s="4">
        <v>67</v>
      </c>
      <c r="W408" s="4">
        <v>52</v>
      </c>
      <c r="X408" s="4">
        <v>53</v>
      </c>
      <c r="Y408" s="4">
        <v>479</v>
      </c>
      <c r="Z408" s="4">
        <v>172</v>
      </c>
      <c r="AA408" s="44">
        <v>3.5756853396901071E-3</v>
      </c>
      <c r="AB408" s="44">
        <v>1.019729549988916E-3</v>
      </c>
      <c r="AC408" s="44">
        <v>5.2968595508263105E-4</v>
      </c>
      <c r="AD408" s="44">
        <v>1.2647487312488993E-3</v>
      </c>
      <c r="AE408" s="44">
        <v>7.6716033651033069E-4</v>
      </c>
      <c r="AF408" s="44">
        <v>7.2771760338335956E-4</v>
      </c>
      <c r="AG408" s="44">
        <v>6.8786502271252431E-4</v>
      </c>
      <c r="AH408" s="44">
        <v>1.5942132438670378E-3</v>
      </c>
      <c r="AI408" s="44">
        <v>1.893043066729768E-3</v>
      </c>
      <c r="AJ408" s="44">
        <v>5.0437761705367339E-3</v>
      </c>
      <c r="AK408" s="44">
        <v>9.7116314527100317E-4</v>
      </c>
      <c r="AL408" s="44">
        <v>2.1498925053747312E-3</v>
      </c>
    </row>
    <row r="409" spans="1:38">
      <c r="A409" s="1" t="s">
        <v>47</v>
      </c>
      <c r="B409" s="1" t="s">
        <v>84</v>
      </c>
      <c r="C409" s="3">
        <v>32223</v>
      </c>
      <c r="D409" s="3">
        <v>73013</v>
      </c>
      <c r="E409" s="3">
        <v>90397</v>
      </c>
      <c r="F409" s="3">
        <v>71349</v>
      </c>
      <c r="G409" s="3">
        <v>81673</v>
      </c>
      <c r="H409" s="3">
        <v>101338</v>
      </c>
      <c r="I409" s="3">
        <v>86082</v>
      </c>
      <c r="J409" s="3">
        <v>47537</v>
      </c>
      <c r="K409" s="3">
        <v>29255</v>
      </c>
      <c r="L409" s="3">
        <v>11797</v>
      </c>
      <c r="M409" s="3">
        <v>536075</v>
      </c>
      <c r="N409" s="3">
        <v>88589</v>
      </c>
      <c r="O409" s="4">
        <v>112</v>
      </c>
      <c r="P409" s="4">
        <v>61</v>
      </c>
      <c r="Q409" s="4">
        <v>56</v>
      </c>
      <c r="R409" s="4">
        <v>64</v>
      </c>
      <c r="S409" s="4">
        <v>58</v>
      </c>
      <c r="T409" s="4">
        <v>70</v>
      </c>
      <c r="U409" s="4">
        <v>54</v>
      </c>
      <c r="V409" s="4">
        <v>60</v>
      </c>
      <c r="W409" s="4">
        <v>64</v>
      </c>
      <c r="X409" s="4">
        <v>57</v>
      </c>
      <c r="Y409" s="4">
        <v>475</v>
      </c>
      <c r="Z409" s="4">
        <v>181</v>
      </c>
      <c r="AA409" s="44">
        <v>3.4757781708717374E-3</v>
      </c>
      <c r="AB409" s="44">
        <v>8.3546765644474275E-4</v>
      </c>
      <c r="AC409" s="44">
        <v>6.1948958483135498E-4</v>
      </c>
      <c r="AD409" s="44">
        <v>8.9699925717249011E-4</v>
      </c>
      <c r="AE409" s="44">
        <v>7.1014900885237476E-4</v>
      </c>
      <c r="AF409" s="44">
        <v>6.9075766247607016E-4</v>
      </c>
      <c r="AG409" s="44">
        <v>6.2730884505471526E-4</v>
      </c>
      <c r="AH409" s="44">
        <v>1.2621747270547153E-3</v>
      </c>
      <c r="AI409" s="44">
        <v>2.1876602290206801E-3</v>
      </c>
      <c r="AJ409" s="44">
        <v>4.8317368822582011E-3</v>
      </c>
      <c r="AK409" s="44">
        <v>8.8607004616891296E-4</v>
      </c>
      <c r="AL409" s="44">
        <v>2.0431430538780208E-3</v>
      </c>
    </row>
    <row r="410" spans="1:38">
      <c r="A410" s="1" t="s">
        <v>47</v>
      </c>
      <c r="B410" s="1" t="s">
        <v>85</v>
      </c>
      <c r="C410" s="3">
        <v>29518</v>
      </c>
      <c r="D410" s="3">
        <v>65562</v>
      </c>
      <c r="E410" s="3">
        <v>81008</v>
      </c>
      <c r="F410" s="3">
        <v>63070</v>
      </c>
      <c r="G410" s="3">
        <v>68844</v>
      </c>
      <c r="H410" s="3">
        <v>87836</v>
      </c>
      <c r="I410" s="3">
        <v>78266</v>
      </c>
      <c r="J410" s="3">
        <v>44277</v>
      </c>
      <c r="K410" s="3">
        <v>27022</v>
      </c>
      <c r="L410" s="3">
        <v>11498</v>
      </c>
      <c r="M410" s="3">
        <v>474104</v>
      </c>
      <c r="N410" s="3">
        <v>82797</v>
      </c>
      <c r="O410" s="4">
        <v>130</v>
      </c>
      <c r="P410" s="4">
        <v>57</v>
      </c>
      <c r="Q410" s="4">
        <v>62</v>
      </c>
      <c r="R410" s="4">
        <v>59</v>
      </c>
      <c r="S410" s="4">
        <v>41</v>
      </c>
      <c r="T410" s="4">
        <v>61</v>
      </c>
      <c r="U410" s="4">
        <v>55</v>
      </c>
      <c r="V410" s="4">
        <v>40</v>
      </c>
      <c r="W410" s="4">
        <v>54</v>
      </c>
      <c r="X410" s="4">
        <v>66</v>
      </c>
      <c r="Y410" s="4">
        <v>465</v>
      </c>
      <c r="Z410" s="4">
        <v>160</v>
      </c>
      <c r="AA410" s="44">
        <v>4.4040924181855141E-3</v>
      </c>
      <c r="AB410" s="44">
        <v>8.6940605838748059E-4</v>
      </c>
      <c r="AC410" s="44">
        <v>7.6535650799920999E-4</v>
      </c>
      <c r="AD410" s="44">
        <v>9.3546852703345492E-4</v>
      </c>
      <c r="AE410" s="44">
        <v>5.9554935796874093E-4</v>
      </c>
      <c r="AF410" s="44">
        <v>6.9447606903775216E-4</v>
      </c>
      <c r="AG410" s="44">
        <v>7.0273170981013466E-4</v>
      </c>
      <c r="AH410" s="44">
        <v>9.0340357296113101E-4</v>
      </c>
      <c r="AI410" s="44">
        <v>1.9983716971356674E-3</v>
      </c>
      <c r="AJ410" s="44">
        <v>5.7401287180379196E-3</v>
      </c>
      <c r="AK410" s="44">
        <v>9.8079746216020122E-4</v>
      </c>
      <c r="AL410" s="44">
        <v>1.9324371655977874E-3</v>
      </c>
    </row>
    <row r="411" spans="1:38">
      <c r="A411" s="1" t="s">
        <v>47</v>
      </c>
      <c r="B411" s="1" t="s">
        <v>86</v>
      </c>
      <c r="C411" s="3">
        <v>27006</v>
      </c>
      <c r="D411" s="3">
        <v>61045</v>
      </c>
      <c r="E411" s="3">
        <v>78181</v>
      </c>
      <c r="F411" s="3">
        <v>60853</v>
      </c>
      <c r="G411" s="3">
        <v>65735</v>
      </c>
      <c r="H411" s="3">
        <v>83980</v>
      </c>
      <c r="I411" s="3">
        <v>77038</v>
      </c>
      <c r="J411" s="3">
        <v>44132</v>
      </c>
      <c r="K411" s="3">
        <v>24902</v>
      </c>
      <c r="L411" s="3">
        <v>10592</v>
      </c>
      <c r="M411" s="3">
        <v>453838</v>
      </c>
      <c r="N411" s="3">
        <v>79626</v>
      </c>
      <c r="O411" s="4">
        <v>130</v>
      </c>
      <c r="P411" s="4">
        <v>66</v>
      </c>
      <c r="Q411" s="4">
        <v>63</v>
      </c>
      <c r="R411" s="4">
        <v>70</v>
      </c>
      <c r="S411" s="4">
        <v>59</v>
      </c>
      <c r="T411" s="4">
        <v>58</v>
      </c>
      <c r="U411" s="4">
        <v>67</v>
      </c>
      <c r="V411" s="4">
        <v>61</v>
      </c>
      <c r="W411" s="4">
        <v>76</v>
      </c>
      <c r="X411" s="4">
        <v>61</v>
      </c>
      <c r="Y411" s="4">
        <v>513</v>
      </c>
      <c r="Z411" s="4">
        <v>198</v>
      </c>
      <c r="AA411" s="44">
        <v>4.8137450936828856E-3</v>
      </c>
      <c r="AB411" s="44">
        <v>1.0811696289622409E-3</v>
      </c>
      <c r="AC411" s="44">
        <v>8.0582238651334724E-4</v>
      </c>
      <c r="AD411" s="44">
        <v>1.1503130494798942E-3</v>
      </c>
      <c r="AE411" s="44">
        <v>8.9754316574123378E-4</v>
      </c>
      <c r="AF411" s="44">
        <v>6.9064062872112406E-4</v>
      </c>
      <c r="AG411" s="44">
        <v>8.6970066720319845E-4</v>
      </c>
      <c r="AH411" s="44">
        <v>1.3822169854074142E-3</v>
      </c>
      <c r="AI411" s="44">
        <v>3.0519636976949643E-3</v>
      </c>
      <c r="AJ411" s="44">
        <v>5.7590634441087611E-3</v>
      </c>
      <c r="AK411" s="44">
        <v>1.130359291200825E-3</v>
      </c>
      <c r="AL411" s="44">
        <v>2.4866249717428982E-3</v>
      </c>
    </row>
    <row r="412" spans="1:38">
      <c r="A412" s="1" t="s">
        <v>47</v>
      </c>
      <c r="B412" s="1" t="s">
        <v>87</v>
      </c>
      <c r="C412" s="3">
        <v>25183</v>
      </c>
      <c r="D412" s="3">
        <v>57372</v>
      </c>
      <c r="E412" s="3">
        <v>71497</v>
      </c>
      <c r="F412" s="3">
        <v>58849</v>
      </c>
      <c r="G412" s="3">
        <v>60699</v>
      </c>
      <c r="H412" s="3">
        <v>76996</v>
      </c>
      <c r="I412" s="3">
        <v>74335</v>
      </c>
      <c r="J412" s="3">
        <v>43400</v>
      </c>
      <c r="K412" s="3">
        <v>23691</v>
      </c>
      <c r="L412" s="3">
        <v>10063</v>
      </c>
      <c r="M412" s="3">
        <v>424931</v>
      </c>
      <c r="N412" s="3">
        <v>77154</v>
      </c>
      <c r="O412" s="4">
        <v>139</v>
      </c>
      <c r="P412" s="4">
        <v>65</v>
      </c>
      <c r="Q412" s="4">
        <v>71</v>
      </c>
      <c r="R412" s="4">
        <v>71</v>
      </c>
      <c r="S412" s="4">
        <v>38</v>
      </c>
      <c r="T412" s="4">
        <v>49</v>
      </c>
      <c r="U412" s="4">
        <v>75</v>
      </c>
      <c r="V412" s="4">
        <v>49</v>
      </c>
      <c r="W412" s="4">
        <v>40</v>
      </c>
      <c r="X412" s="4">
        <v>74</v>
      </c>
      <c r="Y412" s="4">
        <v>508</v>
      </c>
      <c r="Z412" s="4">
        <v>163</v>
      </c>
      <c r="AA412" s="44">
        <v>5.5195965532303538E-3</v>
      </c>
      <c r="AB412" s="44">
        <v>1.132956843059332E-3</v>
      </c>
      <c r="AC412" s="44">
        <v>9.930486593843098E-4</v>
      </c>
      <c r="AD412" s="44">
        <v>1.2064775952012779E-3</v>
      </c>
      <c r="AE412" s="44">
        <v>6.2603996770951745E-4</v>
      </c>
      <c r="AF412" s="44">
        <v>6.3639669593225617E-4</v>
      </c>
      <c r="AG412" s="44">
        <v>1.0089459877581221E-3</v>
      </c>
      <c r="AH412" s="44">
        <v>1.1290322580645162E-3</v>
      </c>
      <c r="AI412" s="44">
        <v>1.6884048794901017E-3</v>
      </c>
      <c r="AJ412" s="44">
        <v>7.3536718672364103E-3</v>
      </c>
      <c r="AK412" s="44">
        <v>1.1954882086738787E-3</v>
      </c>
      <c r="AL412" s="44">
        <v>2.1126578012805558E-3</v>
      </c>
    </row>
    <row r="413" spans="1:38">
      <c r="A413" s="1" t="s">
        <v>47</v>
      </c>
      <c r="B413" s="1" t="s">
        <v>88</v>
      </c>
      <c r="C413" s="3">
        <v>30544</v>
      </c>
      <c r="D413" s="3">
        <v>69661</v>
      </c>
      <c r="E413" s="3">
        <v>89524</v>
      </c>
      <c r="F413" s="3">
        <v>70509</v>
      </c>
      <c r="G413" s="3">
        <v>72548</v>
      </c>
      <c r="H413" s="3">
        <v>93309</v>
      </c>
      <c r="I413" s="3">
        <v>93622</v>
      </c>
      <c r="J413" s="3">
        <v>57917</v>
      </c>
      <c r="K413" s="3">
        <v>29530</v>
      </c>
      <c r="L413" s="3">
        <v>12920</v>
      </c>
      <c r="M413" s="3">
        <v>519717</v>
      </c>
      <c r="N413" s="3">
        <v>100367</v>
      </c>
      <c r="O413" s="4">
        <v>154</v>
      </c>
      <c r="P413" s="4">
        <v>73</v>
      </c>
      <c r="Q413" s="4">
        <v>50</v>
      </c>
      <c r="R413" s="4">
        <v>45</v>
      </c>
      <c r="S413" s="4">
        <v>54</v>
      </c>
      <c r="T413" s="4">
        <v>64</v>
      </c>
      <c r="U413" s="4">
        <v>57</v>
      </c>
      <c r="V413" s="4">
        <v>71</v>
      </c>
      <c r="W413" s="4">
        <v>66</v>
      </c>
      <c r="X413" s="4">
        <v>85</v>
      </c>
      <c r="Y413" s="4">
        <v>497</v>
      </c>
      <c r="Z413" s="4">
        <v>222</v>
      </c>
      <c r="AA413" s="44">
        <v>5.041906757464641E-3</v>
      </c>
      <c r="AB413" s="44">
        <v>1.0479321284506396E-3</v>
      </c>
      <c r="AC413" s="44">
        <v>5.5850944997989363E-4</v>
      </c>
      <c r="AD413" s="44">
        <v>6.3821639790665016E-4</v>
      </c>
      <c r="AE413" s="44">
        <v>7.4433478524563049E-4</v>
      </c>
      <c r="AF413" s="44">
        <v>6.8589310784597415E-4</v>
      </c>
      <c r="AG413" s="44">
        <v>6.088312576103907E-4</v>
      </c>
      <c r="AH413" s="44">
        <v>1.2258922250807189E-3</v>
      </c>
      <c r="AI413" s="44">
        <v>2.235015238740264E-3</v>
      </c>
      <c r="AJ413" s="44">
        <v>6.5789473684210523E-3</v>
      </c>
      <c r="AK413" s="44">
        <v>9.562896730335933E-4</v>
      </c>
      <c r="AL413" s="44">
        <v>2.2118823916227447E-3</v>
      </c>
    </row>
    <row r="414" spans="1:38">
      <c r="A414" s="1" t="s">
        <v>47</v>
      </c>
      <c r="B414" s="1" t="s">
        <v>89</v>
      </c>
      <c r="C414" s="3">
        <v>24255</v>
      </c>
      <c r="D414" s="3">
        <v>54415</v>
      </c>
      <c r="E414" s="3">
        <v>74608</v>
      </c>
      <c r="F414" s="3">
        <v>58373</v>
      </c>
      <c r="G414" s="3">
        <v>57037</v>
      </c>
      <c r="H414" s="3">
        <v>73142</v>
      </c>
      <c r="I414" s="3">
        <v>75696</v>
      </c>
      <c r="J414" s="3">
        <v>49081</v>
      </c>
      <c r="K414" s="3">
        <v>24436</v>
      </c>
      <c r="L414" s="3">
        <v>11371</v>
      </c>
      <c r="M414" s="3">
        <v>417526</v>
      </c>
      <c r="N414" s="3">
        <v>84888</v>
      </c>
      <c r="O414" s="4">
        <v>126</v>
      </c>
      <c r="P414" s="4">
        <v>64</v>
      </c>
      <c r="Q414" s="4">
        <v>69</v>
      </c>
      <c r="R414" s="4">
        <v>66</v>
      </c>
      <c r="S414" s="4">
        <v>73</v>
      </c>
      <c r="T414" s="4">
        <v>61</v>
      </c>
      <c r="U414" s="4">
        <v>42</v>
      </c>
      <c r="V414" s="4">
        <v>49</v>
      </c>
      <c r="W414" s="4">
        <v>59</v>
      </c>
      <c r="X414" s="4">
        <v>60</v>
      </c>
      <c r="Y414" s="4">
        <v>501</v>
      </c>
      <c r="Z414" s="4">
        <v>168</v>
      </c>
      <c r="AA414" s="44">
        <v>5.1948051948051948E-3</v>
      </c>
      <c r="AB414" s="44">
        <v>1.1761462831939723E-3</v>
      </c>
      <c r="AC414" s="44">
        <v>9.2483379798413039E-4</v>
      </c>
      <c r="AD414" s="44">
        <v>1.1306597228170558E-3</v>
      </c>
      <c r="AE414" s="44">
        <v>1.2798709609551694E-3</v>
      </c>
      <c r="AF414" s="44">
        <v>8.3399414836892621E-4</v>
      </c>
      <c r="AG414" s="44">
        <v>5.5485098287888393E-4</v>
      </c>
      <c r="AH414" s="44">
        <v>9.9834966687720292E-4</v>
      </c>
      <c r="AI414" s="44">
        <v>2.4144704534293667E-3</v>
      </c>
      <c r="AJ414" s="44">
        <v>5.2765807756573737E-3</v>
      </c>
      <c r="AK414" s="44">
        <v>1.199925274114666E-3</v>
      </c>
      <c r="AL414" s="44">
        <v>1.9790783149561775E-3</v>
      </c>
    </row>
    <row r="415" spans="1:38">
      <c r="A415" s="1" t="s">
        <v>47</v>
      </c>
      <c r="B415" s="1" t="s">
        <v>90</v>
      </c>
      <c r="C415" s="3">
        <v>28365</v>
      </c>
      <c r="D415" s="3">
        <v>63950</v>
      </c>
      <c r="E415" s="3">
        <v>84590</v>
      </c>
      <c r="F415" s="3">
        <v>67970</v>
      </c>
      <c r="G415" s="3">
        <v>67004</v>
      </c>
      <c r="H415" s="3">
        <v>83777</v>
      </c>
      <c r="I415" s="3">
        <v>90409</v>
      </c>
      <c r="J415" s="3">
        <v>60957</v>
      </c>
      <c r="K415" s="3">
        <v>28694</v>
      </c>
      <c r="L415" s="3">
        <v>12702</v>
      </c>
      <c r="M415" s="3">
        <v>486065</v>
      </c>
      <c r="N415" s="3">
        <v>102353</v>
      </c>
      <c r="O415" s="4">
        <v>106</v>
      </c>
      <c r="P415" s="4">
        <v>66</v>
      </c>
      <c r="Q415" s="4">
        <v>57</v>
      </c>
      <c r="R415" s="4">
        <v>55</v>
      </c>
      <c r="S415" s="4">
        <v>57</v>
      </c>
      <c r="T415" s="4">
        <v>72</v>
      </c>
      <c r="U415" s="4">
        <v>60</v>
      </c>
      <c r="V415" s="4">
        <v>72</v>
      </c>
      <c r="W415" s="4">
        <v>54</v>
      </c>
      <c r="X415" s="4">
        <v>57</v>
      </c>
      <c r="Y415" s="4">
        <v>473</v>
      </c>
      <c r="Z415" s="4">
        <v>183</v>
      </c>
      <c r="AA415" s="44">
        <v>3.7369998237264234E-3</v>
      </c>
      <c r="AB415" s="44">
        <v>1.0320562939796717E-3</v>
      </c>
      <c r="AC415" s="44">
        <v>6.7383851519092091E-4</v>
      </c>
      <c r="AD415" s="44">
        <v>8.0918052081800792E-4</v>
      </c>
      <c r="AE415" s="44">
        <v>8.5069548086681387E-4</v>
      </c>
      <c r="AF415" s="44">
        <v>8.5942442436468241E-4</v>
      </c>
      <c r="AG415" s="44">
        <v>6.6365074273578954E-4</v>
      </c>
      <c r="AH415" s="44">
        <v>1.1811604901816035E-3</v>
      </c>
      <c r="AI415" s="44">
        <v>1.8819265351641458E-3</v>
      </c>
      <c r="AJ415" s="44">
        <v>4.4874822862541333E-3</v>
      </c>
      <c r="AK415" s="44">
        <v>9.7312087889479804E-4</v>
      </c>
      <c r="AL415" s="44">
        <v>1.7879300069367776E-3</v>
      </c>
    </row>
    <row r="416" spans="1:38">
      <c r="A416" s="1" t="s">
        <v>48</v>
      </c>
      <c r="B416" s="1" t="s">
        <v>82</v>
      </c>
      <c r="C416" s="3">
        <v>519928</v>
      </c>
      <c r="D416" s="3">
        <v>991352</v>
      </c>
      <c r="E416" s="3">
        <v>1107534</v>
      </c>
      <c r="F416" s="3">
        <v>1039713</v>
      </c>
      <c r="G416" s="3">
        <v>1140954</v>
      </c>
      <c r="H416" s="3">
        <v>1134159</v>
      </c>
      <c r="I416" s="3">
        <v>847124</v>
      </c>
      <c r="J416" s="3">
        <v>488567</v>
      </c>
      <c r="K416" s="3">
        <v>298827</v>
      </c>
      <c r="L416" s="3">
        <v>111087</v>
      </c>
      <c r="M416" s="3">
        <v>6780764</v>
      </c>
      <c r="N416" s="3">
        <v>898481</v>
      </c>
      <c r="O416" s="4">
        <v>142</v>
      </c>
      <c r="P416" s="4">
        <v>58</v>
      </c>
      <c r="Q416" s="4">
        <v>76</v>
      </c>
      <c r="R416" s="4">
        <v>63</v>
      </c>
      <c r="S416" s="4">
        <v>62</v>
      </c>
      <c r="T416" s="4">
        <v>74</v>
      </c>
      <c r="U416" s="4">
        <v>83</v>
      </c>
      <c r="V416" s="4">
        <v>132</v>
      </c>
      <c r="W416" s="4">
        <v>351</v>
      </c>
      <c r="X416" s="4">
        <v>550</v>
      </c>
      <c r="Y416" s="4">
        <v>558</v>
      </c>
      <c r="Z416" s="4">
        <v>1033</v>
      </c>
      <c r="AA416" s="44">
        <v>2.7311473896385655E-4</v>
      </c>
      <c r="AB416" s="44">
        <v>5.8505959538085364E-5</v>
      </c>
      <c r="AC416" s="44">
        <v>6.8620918184001572E-5</v>
      </c>
      <c r="AD416" s="44">
        <v>6.0593644592305761E-5</v>
      </c>
      <c r="AE416" s="44">
        <v>5.4340490501808134E-5</v>
      </c>
      <c r="AF416" s="44">
        <v>6.5246583591894961E-5</v>
      </c>
      <c r="AG416" s="44">
        <v>9.7978572204305384E-5</v>
      </c>
      <c r="AH416" s="44">
        <v>2.7017788757734352E-4</v>
      </c>
      <c r="AI416" s="44">
        <v>1.174592657290004E-3</v>
      </c>
      <c r="AJ416" s="44">
        <v>4.9510743831411418E-3</v>
      </c>
      <c r="AK416" s="44">
        <v>8.2291611977647352E-5</v>
      </c>
      <c r="AL416" s="44">
        <v>1.1497182466852387E-3</v>
      </c>
    </row>
    <row r="417" spans="1:38">
      <c r="A417" s="1" t="s">
        <v>48</v>
      </c>
      <c r="B417" s="1" t="s">
        <v>83</v>
      </c>
      <c r="C417" s="3">
        <v>487540</v>
      </c>
      <c r="D417" s="3">
        <v>972982</v>
      </c>
      <c r="E417" s="3">
        <v>1057762</v>
      </c>
      <c r="F417" s="3">
        <v>1012991</v>
      </c>
      <c r="G417" s="3">
        <v>1100827</v>
      </c>
      <c r="H417" s="3">
        <v>1138129</v>
      </c>
      <c r="I417" s="3">
        <v>861754</v>
      </c>
      <c r="J417" s="3">
        <v>487316</v>
      </c>
      <c r="K417" s="3">
        <v>285802</v>
      </c>
      <c r="L417" s="3">
        <v>106550</v>
      </c>
      <c r="M417" s="3">
        <v>6631985</v>
      </c>
      <c r="N417" s="3">
        <v>879668</v>
      </c>
      <c r="O417" s="4">
        <v>142</v>
      </c>
      <c r="P417" s="4">
        <v>65</v>
      </c>
      <c r="Q417" s="4">
        <v>67</v>
      </c>
      <c r="R417" s="4">
        <v>55</v>
      </c>
      <c r="S417" s="4">
        <v>42</v>
      </c>
      <c r="T417" s="4">
        <v>41</v>
      </c>
      <c r="U417" s="4">
        <v>62</v>
      </c>
      <c r="V417" s="4">
        <v>135</v>
      </c>
      <c r="W417" s="4">
        <v>329</v>
      </c>
      <c r="X417" s="4">
        <v>581</v>
      </c>
      <c r="Y417" s="4">
        <v>474</v>
      </c>
      <c r="Z417" s="4">
        <v>1045</v>
      </c>
      <c r="AA417" s="44">
        <v>2.9125815317717523E-4</v>
      </c>
      <c r="AB417" s="44">
        <v>6.6804935754207173E-5</v>
      </c>
      <c r="AC417" s="44">
        <v>6.334128093087103E-5</v>
      </c>
      <c r="AD417" s="44">
        <v>5.4294658096666211E-5</v>
      </c>
      <c r="AE417" s="44">
        <v>3.8153133962012197E-5</v>
      </c>
      <c r="AF417" s="44">
        <v>3.6024035939686976E-5</v>
      </c>
      <c r="AG417" s="44">
        <v>7.1946286295160802E-5</v>
      </c>
      <c r="AH417" s="44">
        <v>2.770276370978995E-4</v>
      </c>
      <c r="AI417" s="44">
        <v>1.1511465979944157E-3</v>
      </c>
      <c r="AJ417" s="44">
        <v>5.4528390427029567E-3</v>
      </c>
      <c r="AK417" s="44">
        <v>7.1471814245659484E-5</v>
      </c>
      <c r="AL417" s="44">
        <v>1.1879481804498971E-3</v>
      </c>
    </row>
    <row r="418" spans="1:38">
      <c r="A418" s="1" t="s">
        <v>48</v>
      </c>
      <c r="B418" s="1" t="s">
        <v>84</v>
      </c>
      <c r="C418" s="3">
        <v>499879</v>
      </c>
      <c r="D418" s="3">
        <v>998425</v>
      </c>
      <c r="E418" s="3">
        <v>1097431</v>
      </c>
      <c r="F418" s="3">
        <v>1053540</v>
      </c>
      <c r="G418" s="3">
        <v>1104821</v>
      </c>
      <c r="H418" s="3">
        <v>1169903</v>
      </c>
      <c r="I418" s="3">
        <v>906143</v>
      </c>
      <c r="J418" s="3">
        <v>517552</v>
      </c>
      <c r="K418" s="3">
        <v>294178</v>
      </c>
      <c r="L418" s="3">
        <v>114076</v>
      </c>
      <c r="M418" s="3">
        <v>6830142</v>
      </c>
      <c r="N418" s="3">
        <v>925806</v>
      </c>
      <c r="O418" s="4">
        <v>123</v>
      </c>
      <c r="P418" s="4">
        <v>57</v>
      </c>
      <c r="Q418" s="4">
        <v>65</v>
      </c>
      <c r="R418" s="4">
        <v>59</v>
      </c>
      <c r="S418" s="4">
        <v>57</v>
      </c>
      <c r="T418" s="4">
        <v>78</v>
      </c>
      <c r="U418" s="4">
        <v>95</v>
      </c>
      <c r="V418" s="4">
        <v>197</v>
      </c>
      <c r="W418" s="4">
        <v>346</v>
      </c>
      <c r="X418" s="4">
        <v>661</v>
      </c>
      <c r="Y418" s="4">
        <v>534</v>
      </c>
      <c r="Z418" s="4">
        <v>1204</v>
      </c>
      <c r="AA418" s="44">
        <v>2.4605954641023127E-4</v>
      </c>
      <c r="AB418" s="44">
        <v>5.708991661867441E-5</v>
      </c>
      <c r="AC418" s="44">
        <v>5.9229236280003028E-5</v>
      </c>
      <c r="AD418" s="44">
        <v>5.6001670558308182E-5</v>
      </c>
      <c r="AE418" s="44">
        <v>5.1592067855335842E-5</v>
      </c>
      <c r="AF418" s="44">
        <v>6.6672194190458528E-5</v>
      </c>
      <c r="AG418" s="44">
        <v>1.0483996455305619E-4</v>
      </c>
      <c r="AH418" s="44">
        <v>3.8063808081120352E-4</v>
      </c>
      <c r="AI418" s="44">
        <v>1.1761586522445594E-3</v>
      </c>
      <c r="AJ418" s="44">
        <v>5.7943826922402606E-3</v>
      </c>
      <c r="AK418" s="44">
        <v>7.8182854763488076E-5</v>
      </c>
      <c r="AL418" s="44">
        <v>1.3004884392626532E-3</v>
      </c>
    </row>
    <row r="419" spans="1:38">
      <c r="A419" s="1" t="s">
        <v>48</v>
      </c>
      <c r="B419" s="1" t="s">
        <v>85</v>
      </c>
      <c r="C419" s="3">
        <v>473886</v>
      </c>
      <c r="D419" s="3">
        <v>957447</v>
      </c>
      <c r="E419" s="3">
        <v>1040126</v>
      </c>
      <c r="F419" s="3">
        <v>1021147</v>
      </c>
      <c r="G419" s="3">
        <v>1041667</v>
      </c>
      <c r="H419" s="3">
        <v>1119143</v>
      </c>
      <c r="I419" s="3">
        <v>884092</v>
      </c>
      <c r="J419" s="3">
        <v>509515</v>
      </c>
      <c r="K419" s="3">
        <v>279044</v>
      </c>
      <c r="L419" s="3">
        <v>110441</v>
      </c>
      <c r="M419" s="3">
        <v>6537508</v>
      </c>
      <c r="N419" s="3">
        <v>899000</v>
      </c>
      <c r="O419" s="4">
        <v>105</v>
      </c>
      <c r="P419" s="4">
        <v>55</v>
      </c>
      <c r="Q419" s="4">
        <v>66</v>
      </c>
      <c r="R419" s="4">
        <v>57</v>
      </c>
      <c r="S419" s="4">
        <v>56</v>
      </c>
      <c r="T419" s="4">
        <v>59</v>
      </c>
      <c r="U419" s="4">
        <v>85</v>
      </c>
      <c r="V419" s="4">
        <v>134</v>
      </c>
      <c r="W419" s="4">
        <v>330</v>
      </c>
      <c r="X419" s="4">
        <v>643</v>
      </c>
      <c r="Y419" s="4">
        <v>483</v>
      </c>
      <c r="Z419" s="4">
        <v>1107</v>
      </c>
      <c r="AA419" s="44">
        <v>2.2157227687671718E-4</v>
      </c>
      <c r="AB419" s="44">
        <v>5.7444432955557854E-5</v>
      </c>
      <c r="AC419" s="44">
        <v>6.3453850783462768E-5</v>
      </c>
      <c r="AD419" s="44">
        <v>5.5819583272535687E-5</v>
      </c>
      <c r="AE419" s="44">
        <v>5.3759982796805504E-5</v>
      </c>
      <c r="AF419" s="44">
        <v>5.2718910809431862E-5</v>
      </c>
      <c r="AG419" s="44">
        <v>9.6143840233821814E-5</v>
      </c>
      <c r="AH419" s="44">
        <v>2.629952013189013E-4</v>
      </c>
      <c r="AI419" s="44">
        <v>1.1826091942489356E-3</v>
      </c>
      <c r="AJ419" s="44">
        <v>5.8221131644950698E-3</v>
      </c>
      <c r="AK419" s="44">
        <v>7.3881362745559928E-5</v>
      </c>
      <c r="AL419" s="44">
        <v>1.2313681868743047E-3</v>
      </c>
    </row>
    <row r="420" spans="1:38">
      <c r="A420" s="1" t="s">
        <v>48</v>
      </c>
      <c r="B420" s="1" t="s">
        <v>86</v>
      </c>
      <c r="C420" s="3">
        <v>488259</v>
      </c>
      <c r="D420" s="3">
        <v>987394</v>
      </c>
      <c r="E420" s="3">
        <v>1040644</v>
      </c>
      <c r="F420" s="3">
        <v>1057757</v>
      </c>
      <c r="G420" s="3">
        <v>1049901</v>
      </c>
      <c r="H420" s="3">
        <v>1138675</v>
      </c>
      <c r="I420" s="3">
        <v>923152</v>
      </c>
      <c r="J420" s="3">
        <v>545563</v>
      </c>
      <c r="K420" s="3">
        <v>289320</v>
      </c>
      <c r="L420" s="3">
        <v>116947</v>
      </c>
      <c r="M420" s="3">
        <v>6685782</v>
      </c>
      <c r="N420" s="3">
        <v>951830</v>
      </c>
      <c r="O420" s="4">
        <v>132</v>
      </c>
      <c r="P420" s="4">
        <v>77</v>
      </c>
      <c r="Q420" s="4">
        <v>63</v>
      </c>
      <c r="R420" s="4">
        <v>63</v>
      </c>
      <c r="S420" s="4">
        <v>65</v>
      </c>
      <c r="T420" s="4">
        <v>68</v>
      </c>
      <c r="U420" s="4">
        <v>78</v>
      </c>
      <c r="V420" s="4">
        <v>197</v>
      </c>
      <c r="W420" s="4">
        <v>382</v>
      </c>
      <c r="X420" s="4">
        <v>649</v>
      </c>
      <c r="Y420" s="4">
        <v>546</v>
      </c>
      <c r="Z420" s="4">
        <v>1228</v>
      </c>
      <c r="AA420" s="44">
        <v>2.7034831923221077E-4</v>
      </c>
      <c r="AB420" s="44">
        <v>7.7983054383559141E-5</v>
      </c>
      <c r="AC420" s="44">
        <v>6.0539435195897925E-5</v>
      </c>
      <c r="AD420" s="44">
        <v>5.9559993457854688E-5</v>
      </c>
      <c r="AE420" s="44">
        <v>6.1910599189828378E-5</v>
      </c>
      <c r="AF420" s="44">
        <v>5.9718532504885062E-5</v>
      </c>
      <c r="AG420" s="44">
        <v>8.4493127892264764E-5</v>
      </c>
      <c r="AH420" s="44">
        <v>3.6109486897021974E-4</v>
      </c>
      <c r="AI420" s="44">
        <v>1.3203373427346883E-3</v>
      </c>
      <c r="AJ420" s="44">
        <v>5.5495224332389884E-3</v>
      </c>
      <c r="AK420" s="44">
        <v>8.1665839538291857E-5</v>
      </c>
      <c r="AL420" s="44">
        <v>1.2901463496632801E-3</v>
      </c>
    </row>
    <row r="421" spans="1:38">
      <c r="A421" s="1" t="s">
        <v>48</v>
      </c>
      <c r="B421" s="1" t="s">
        <v>87</v>
      </c>
      <c r="C421" s="3">
        <v>478219</v>
      </c>
      <c r="D421" s="3">
        <v>970864</v>
      </c>
      <c r="E421" s="3">
        <v>1055908</v>
      </c>
      <c r="F421" s="3">
        <v>1065963</v>
      </c>
      <c r="G421" s="3">
        <v>1026445</v>
      </c>
      <c r="H421" s="3">
        <v>1114298</v>
      </c>
      <c r="I421" s="3">
        <v>929805</v>
      </c>
      <c r="J421" s="3">
        <v>559356</v>
      </c>
      <c r="K421" s="3">
        <v>282434</v>
      </c>
      <c r="L421" s="3">
        <v>118008</v>
      </c>
      <c r="M421" s="3">
        <v>6641502</v>
      </c>
      <c r="N421" s="3">
        <v>959798</v>
      </c>
      <c r="O421" s="4">
        <v>132</v>
      </c>
      <c r="P421" s="4">
        <v>59</v>
      </c>
      <c r="Q421" s="4">
        <v>46</v>
      </c>
      <c r="R421" s="4">
        <v>49</v>
      </c>
      <c r="S421" s="4">
        <v>55</v>
      </c>
      <c r="T421" s="4">
        <v>86</v>
      </c>
      <c r="U421" s="4">
        <v>131</v>
      </c>
      <c r="V421" s="4">
        <v>237</v>
      </c>
      <c r="W421" s="4">
        <v>372</v>
      </c>
      <c r="X421" s="4">
        <v>620</v>
      </c>
      <c r="Y421" s="4">
        <v>558</v>
      </c>
      <c r="Z421" s="4">
        <v>1229</v>
      </c>
      <c r="AA421" s="44">
        <v>2.760241646609608E-4</v>
      </c>
      <c r="AB421" s="44">
        <v>6.0770612567774685E-5</v>
      </c>
      <c r="AC421" s="44">
        <v>4.3564401444065203E-5</v>
      </c>
      <c r="AD421" s="44">
        <v>4.5967824399158323E-5</v>
      </c>
      <c r="AE421" s="44">
        <v>5.3582997627734562E-5</v>
      </c>
      <c r="AF421" s="44">
        <v>7.7178636235549202E-5</v>
      </c>
      <c r="AG421" s="44">
        <v>1.4088975645431032E-4</v>
      </c>
      <c r="AH421" s="44">
        <v>4.2370154248814708E-4</v>
      </c>
      <c r="AI421" s="44">
        <v>1.3171218762613565E-3</v>
      </c>
      <c r="AJ421" s="44">
        <v>5.2538810928072673E-3</v>
      </c>
      <c r="AK421" s="44">
        <v>8.4017139496457278E-5</v>
      </c>
      <c r="AL421" s="44">
        <v>1.2804777671968476E-3</v>
      </c>
    </row>
    <row r="422" spans="1:38">
      <c r="A422" s="1" t="s">
        <v>48</v>
      </c>
      <c r="B422" s="1" t="s">
        <v>88</v>
      </c>
      <c r="C422" s="3">
        <v>494132</v>
      </c>
      <c r="D422" s="3">
        <v>998138</v>
      </c>
      <c r="E422" s="3">
        <v>1073203</v>
      </c>
      <c r="F422" s="3">
        <v>1106816</v>
      </c>
      <c r="G422" s="3">
        <v>1043925</v>
      </c>
      <c r="H422" s="3">
        <v>1127260</v>
      </c>
      <c r="I422" s="3">
        <v>966205</v>
      </c>
      <c r="J422" s="3">
        <v>598720</v>
      </c>
      <c r="K422" s="3">
        <v>299221</v>
      </c>
      <c r="L422" s="3">
        <v>128290</v>
      </c>
      <c r="M422" s="3">
        <v>6809679</v>
      </c>
      <c r="N422" s="3">
        <v>1026231</v>
      </c>
      <c r="O422" s="4">
        <v>108</v>
      </c>
      <c r="P422" s="4">
        <v>53</v>
      </c>
      <c r="Q422" s="4">
        <v>76</v>
      </c>
      <c r="R422" s="4">
        <v>60</v>
      </c>
      <c r="S422" s="4">
        <v>69</v>
      </c>
      <c r="T422" s="4">
        <v>52</v>
      </c>
      <c r="U422" s="4">
        <v>118</v>
      </c>
      <c r="V422" s="4">
        <v>224</v>
      </c>
      <c r="W422" s="4">
        <v>350</v>
      </c>
      <c r="X422" s="4">
        <v>632</v>
      </c>
      <c r="Y422" s="4">
        <v>536</v>
      </c>
      <c r="Z422" s="4">
        <v>1206</v>
      </c>
      <c r="AA422" s="44">
        <v>2.1856507977625412E-4</v>
      </c>
      <c r="AB422" s="44">
        <v>5.3098870096118973E-5</v>
      </c>
      <c r="AC422" s="44">
        <v>7.0816052508239355E-5</v>
      </c>
      <c r="AD422" s="44">
        <v>5.4209552445935009E-5</v>
      </c>
      <c r="AE422" s="44">
        <v>6.6096702349306696E-5</v>
      </c>
      <c r="AF422" s="44">
        <v>4.612955307559924E-5</v>
      </c>
      <c r="AG422" s="44">
        <v>1.2212729182730373E-4</v>
      </c>
      <c r="AH422" s="44">
        <v>3.7413148049171568E-4</v>
      </c>
      <c r="AI422" s="44">
        <v>1.1697039980482654E-3</v>
      </c>
      <c r="AJ422" s="44">
        <v>4.9263387637384056E-3</v>
      </c>
      <c r="AK422" s="44">
        <v>7.8711492861851496E-5</v>
      </c>
      <c r="AL422" s="44">
        <v>1.1751740105297929E-3</v>
      </c>
    </row>
    <row r="423" spans="1:38">
      <c r="A423" s="1" t="s">
        <v>48</v>
      </c>
      <c r="B423" s="1" t="s">
        <v>89</v>
      </c>
      <c r="C423" s="3">
        <v>488939</v>
      </c>
      <c r="D423" s="3">
        <v>992838</v>
      </c>
      <c r="E423" s="3">
        <v>1086537</v>
      </c>
      <c r="F423" s="3">
        <v>1108554</v>
      </c>
      <c r="G423" s="3">
        <v>1042906</v>
      </c>
      <c r="H423" s="3">
        <v>1113453</v>
      </c>
      <c r="I423" s="3">
        <v>974976</v>
      </c>
      <c r="J423" s="3">
        <v>621007</v>
      </c>
      <c r="K423" s="3">
        <v>301318</v>
      </c>
      <c r="L423" s="3">
        <v>125222</v>
      </c>
      <c r="M423" s="3">
        <v>6808203</v>
      </c>
      <c r="N423" s="3">
        <v>1047547</v>
      </c>
      <c r="O423" s="4">
        <v>106</v>
      </c>
      <c r="P423" s="4">
        <v>49</v>
      </c>
      <c r="Q423" s="4">
        <v>58</v>
      </c>
      <c r="R423" s="4">
        <v>53</v>
      </c>
      <c r="S423" s="4">
        <v>75</v>
      </c>
      <c r="T423" s="4">
        <v>58</v>
      </c>
      <c r="U423" s="4">
        <v>102</v>
      </c>
      <c r="V423" s="4">
        <v>193</v>
      </c>
      <c r="W423" s="4">
        <v>295</v>
      </c>
      <c r="X423" s="4">
        <v>494</v>
      </c>
      <c r="Y423" s="4">
        <v>501</v>
      </c>
      <c r="Z423" s="4">
        <v>982</v>
      </c>
      <c r="AA423" s="44">
        <v>2.1679596023225801E-4</v>
      </c>
      <c r="AB423" s="44">
        <v>4.9353469548909289E-5</v>
      </c>
      <c r="AC423" s="44">
        <v>5.3380602777447985E-5</v>
      </c>
      <c r="AD423" s="44">
        <v>4.7810030003049014E-5</v>
      </c>
      <c r="AE423" s="44">
        <v>7.1914439076963796E-5</v>
      </c>
      <c r="AF423" s="44">
        <v>5.2090209465509544E-5</v>
      </c>
      <c r="AG423" s="44">
        <v>1.0461795982670343E-4</v>
      </c>
      <c r="AH423" s="44">
        <v>3.1078554670076181E-4</v>
      </c>
      <c r="AI423" s="44">
        <v>9.7903211889100545E-4</v>
      </c>
      <c r="AJ423" s="44">
        <v>3.9449936912044209E-3</v>
      </c>
      <c r="AK423" s="44">
        <v>7.358770001423283E-5</v>
      </c>
      <c r="AL423" s="44">
        <v>9.3742810585109788E-4</v>
      </c>
    </row>
    <row r="424" spans="1:38">
      <c r="A424" s="1" t="s">
        <v>48</v>
      </c>
      <c r="B424" s="1" t="s">
        <v>90</v>
      </c>
      <c r="C424" s="3">
        <v>489294</v>
      </c>
      <c r="D424" s="3">
        <v>994537</v>
      </c>
      <c r="E424" s="3">
        <v>1082272</v>
      </c>
      <c r="F424" s="3">
        <v>1117181</v>
      </c>
      <c r="G424" s="3">
        <v>1045485</v>
      </c>
      <c r="H424" s="3">
        <v>1109290</v>
      </c>
      <c r="I424" s="3">
        <v>999917</v>
      </c>
      <c r="J424" s="3">
        <v>656843</v>
      </c>
      <c r="K424" s="3">
        <v>315892</v>
      </c>
      <c r="L424" s="3">
        <v>131117</v>
      </c>
      <c r="M424" s="3">
        <v>6837976</v>
      </c>
      <c r="N424" s="3">
        <v>1103852</v>
      </c>
      <c r="O424" s="4">
        <v>136</v>
      </c>
      <c r="P424" s="4">
        <v>39</v>
      </c>
      <c r="Q424" s="4">
        <v>50</v>
      </c>
      <c r="R424" s="4">
        <v>57</v>
      </c>
      <c r="S424" s="4">
        <v>57</v>
      </c>
      <c r="T424" s="4">
        <v>67</v>
      </c>
      <c r="U424" s="4">
        <v>113</v>
      </c>
      <c r="V424" s="4">
        <v>208</v>
      </c>
      <c r="W424" s="4">
        <v>315</v>
      </c>
      <c r="X424" s="4">
        <v>511</v>
      </c>
      <c r="Y424" s="4">
        <v>519</v>
      </c>
      <c r="Z424" s="4">
        <v>1034</v>
      </c>
      <c r="AA424" s="44">
        <v>2.779514974636926E-4</v>
      </c>
      <c r="AB424" s="44">
        <v>3.9214227323870307E-5</v>
      </c>
      <c r="AC424" s="44">
        <v>4.6199107063658675E-5</v>
      </c>
      <c r="AD424" s="44">
        <v>5.1021275872038638E-5</v>
      </c>
      <c r="AE424" s="44">
        <v>5.4520150934733638E-5</v>
      </c>
      <c r="AF424" s="44">
        <v>6.0398993951085832E-5</v>
      </c>
      <c r="AG424" s="44">
        <v>1.1300937977852162E-4</v>
      </c>
      <c r="AH424" s="44">
        <v>3.1666623531041667E-4</v>
      </c>
      <c r="AI424" s="44">
        <v>9.9717625011079732E-4</v>
      </c>
      <c r="AJ424" s="44">
        <v>3.8972825796807433E-3</v>
      </c>
      <c r="AK424" s="44">
        <v>7.5899652177778917E-5</v>
      </c>
      <c r="AL424" s="44">
        <v>9.3671977765135176E-4</v>
      </c>
    </row>
    <row r="425" spans="1:38">
      <c r="A425" s="1" t="s">
        <v>49</v>
      </c>
      <c r="B425" s="1" t="s">
        <v>82</v>
      </c>
      <c r="C425" s="3">
        <v>431514</v>
      </c>
      <c r="D425" s="3">
        <v>844117</v>
      </c>
      <c r="E425" s="3">
        <v>900474</v>
      </c>
      <c r="F425" s="3">
        <v>895434</v>
      </c>
      <c r="G425" s="3">
        <v>922172</v>
      </c>
      <c r="H425" s="3">
        <v>972852</v>
      </c>
      <c r="I425" s="3">
        <v>738331</v>
      </c>
      <c r="J425" s="3">
        <v>400283</v>
      </c>
      <c r="K425" s="3">
        <v>255181</v>
      </c>
      <c r="L425" s="3">
        <v>103077</v>
      </c>
      <c r="M425" s="3">
        <v>5704894</v>
      </c>
      <c r="N425" s="3">
        <v>758541</v>
      </c>
      <c r="O425" s="4">
        <v>136</v>
      </c>
      <c r="P425" s="4">
        <v>68</v>
      </c>
      <c r="Q425" s="4">
        <v>57</v>
      </c>
      <c r="R425" s="4">
        <v>52</v>
      </c>
      <c r="S425" s="4">
        <v>71</v>
      </c>
      <c r="T425" s="4">
        <v>98</v>
      </c>
      <c r="U425" s="4">
        <v>70</v>
      </c>
      <c r="V425" s="4">
        <v>82</v>
      </c>
      <c r="W425" s="4">
        <v>152</v>
      </c>
      <c r="X425" s="4">
        <v>320</v>
      </c>
      <c r="Y425" s="4">
        <v>552</v>
      </c>
      <c r="Z425" s="4">
        <v>554</v>
      </c>
      <c r="AA425" s="44">
        <v>3.1516938036772849E-4</v>
      </c>
      <c r="AB425" s="44">
        <v>8.0557553040632991E-5</v>
      </c>
      <c r="AC425" s="44">
        <v>6.3299995335789813E-5</v>
      </c>
      <c r="AD425" s="44">
        <v>5.8072398412389968E-5</v>
      </c>
      <c r="AE425" s="44">
        <v>7.6992144632454678E-5</v>
      </c>
      <c r="AF425" s="44">
        <v>1.0073474690908792E-4</v>
      </c>
      <c r="AG425" s="44">
        <v>9.4808426031143216E-5</v>
      </c>
      <c r="AH425" s="44">
        <v>2.0485506504148315E-4</v>
      </c>
      <c r="AI425" s="44">
        <v>5.9565563266857644E-4</v>
      </c>
      <c r="AJ425" s="44">
        <v>3.10447529516769E-3</v>
      </c>
      <c r="AK425" s="44">
        <v>9.6759028300964043E-5</v>
      </c>
      <c r="AL425" s="44">
        <v>7.3034944716238149E-4</v>
      </c>
    </row>
    <row r="426" spans="1:38">
      <c r="A426" s="1" t="s">
        <v>49</v>
      </c>
      <c r="B426" s="1" t="s">
        <v>83</v>
      </c>
      <c r="C426" s="3">
        <v>425380</v>
      </c>
      <c r="D426" s="3">
        <v>853477</v>
      </c>
      <c r="E426" s="3">
        <v>915997</v>
      </c>
      <c r="F426" s="3">
        <v>895182</v>
      </c>
      <c r="G426" s="3">
        <v>921789</v>
      </c>
      <c r="H426" s="3">
        <v>977531</v>
      </c>
      <c r="I426" s="3">
        <v>774020</v>
      </c>
      <c r="J426" s="3">
        <v>415535</v>
      </c>
      <c r="K426" s="3">
        <v>253456</v>
      </c>
      <c r="L426" s="3">
        <v>106944</v>
      </c>
      <c r="M426" s="3">
        <v>5763376</v>
      </c>
      <c r="N426" s="3">
        <v>775935</v>
      </c>
      <c r="O426" s="4">
        <v>121</v>
      </c>
      <c r="P426" s="4">
        <v>62</v>
      </c>
      <c r="Q426" s="4">
        <v>56</v>
      </c>
      <c r="R426" s="4">
        <v>68</v>
      </c>
      <c r="S426" s="4">
        <v>59</v>
      </c>
      <c r="T426" s="4">
        <v>69</v>
      </c>
      <c r="U426" s="4">
        <v>72</v>
      </c>
      <c r="V426" s="4">
        <v>58</v>
      </c>
      <c r="W426" s="4">
        <v>122</v>
      </c>
      <c r="X426" s="4">
        <v>298</v>
      </c>
      <c r="Y426" s="4">
        <v>507</v>
      </c>
      <c r="Z426" s="4">
        <v>478</v>
      </c>
      <c r="AA426" s="44">
        <v>2.8445154920306548E-4</v>
      </c>
      <c r="AB426" s="44">
        <v>7.2644019698246118E-5</v>
      </c>
      <c r="AC426" s="44">
        <v>6.1135571404709847E-5</v>
      </c>
      <c r="AD426" s="44">
        <v>7.5962206568049845E-5</v>
      </c>
      <c r="AE426" s="44">
        <v>6.4005970997701211E-5</v>
      </c>
      <c r="AF426" s="44">
        <v>7.0585996761228029E-5</v>
      </c>
      <c r="AG426" s="44">
        <v>9.3020852174362421E-5</v>
      </c>
      <c r="AH426" s="44">
        <v>1.3957909682698209E-4</v>
      </c>
      <c r="AI426" s="44">
        <v>4.8134587462912693E-4</v>
      </c>
      <c r="AJ426" s="44">
        <v>2.7865050867743866E-3</v>
      </c>
      <c r="AK426" s="44">
        <v>8.7969273564660709E-5</v>
      </c>
      <c r="AL426" s="44">
        <v>6.1603098197658311E-4</v>
      </c>
    </row>
    <row r="427" spans="1:38">
      <c r="A427" s="1" t="s">
        <v>49</v>
      </c>
      <c r="B427" s="1" t="s">
        <v>84</v>
      </c>
      <c r="C427" s="3">
        <v>431447</v>
      </c>
      <c r="D427" s="3">
        <v>858670</v>
      </c>
      <c r="E427" s="3">
        <v>921590</v>
      </c>
      <c r="F427" s="3">
        <v>915268</v>
      </c>
      <c r="G427" s="3">
        <v>912903</v>
      </c>
      <c r="H427" s="3">
        <v>978299</v>
      </c>
      <c r="I427" s="3">
        <v>805826</v>
      </c>
      <c r="J427" s="3">
        <v>437025</v>
      </c>
      <c r="K427" s="3">
        <v>256533</v>
      </c>
      <c r="L427" s="3">
        <v>111301</v>
      </c>
      <c r="M427" s="3">
        <v>5824003</v>
      </c>
      <c r="N427" s="3">
        <v>804859</v>
      </c>
      <c r="O427" s="4">
        <v>107</v>
      </c>
      <c r="P427" s="4">
        <v>74</v>
      </c>
      <c r="Q427" s="4">
        <v>60</v>
      </c>
      <c r="R427" s="4">
        <v>81</v>
      </c>
      <c r="S427" s="4">
        <v>73</v>
      </c>
      <c r="T427" s="4">
        <v>80</v>
      </c>
      <c r="U427" s="4">
        <v>65</v>
      </c>
      <c r="V427" s="4">
        <v>80</v>
      </c>
      <c r="W427" s="4">
        <v>168</v>
      </c>
      <c r="X427" s="4">
        <v>365</v>
      </c>
      <c r="Y427" s="4">
        <v>540</v>
      </c>
      <c r="Z427" s="4">
        <v>613</v>
      </c>
      <c r="AA427" s="44">
        <v>2.480026515423679E-4</v>
      </c>
      <c r="AB427" s="44">
        <v>8.6179789674729527E-5</v>
      </c>
      <c r="AC427" s="44">
        <v>6.510487309975152E-5</v>
      </c>
      <c r="AD427" s="44">
        <v>8.8498669242232872E-5</v>
      </c>
      <c r="AE427" s="44">
        <v>7.996468409020455E-5</v>
      </c>
      <c r="AF427" s="44">
        <v>8.1774590385965844E-5</v>
      </c>
      <c r="AG427" s="44">
        <v>8.0662574799026093E-5</v>
      </c>
      <c r="AH427" s="44">
        <v>1.8305588925118701E-4</v>
      </c>
      <c r="AI427" s="44">
        <v>6.5488650582965933E-4</v>
      </c>
      <c r="AJ427" s="44">
        <v>3.2793955130681666E-3</v>
      </c>
      <c r="AK427" s="44">
        <v>9.2719732458929017E-5</v>
      </c>
      <c r="AL427" s="44">
        <v>7.6162408570942244E-4</v>
      </c>
    </row>
    <row r="428" spans="1:38">
      <c r="A428" s="1" t="s">
        <v>49</v>
      </c>
      <c r="B428" s="1" t="s">
        <v>85</v>
      </c>
      <c r="C428" s="3">
        <v>436140</v>
      </c>
      <c r="D428" s="3">
        <v>860874</v>
      </c>
      <c r="E428" s="3">
        <v>925588</v>
      </c>
      <c r="F428" s="3">
        <v>938774</v>
      </c>
      <c r="G428" s="3">
        <v>909761</v>
      </c>
      <c r="H428" s="3">
        <v>976859</v>
      </c>
      <c r="I428" s="3">
        <v>830260</v>
      </c>
      <c r="J428" s="3">
        <v>460457</v>
      </c>
      <c r="K428" s="3">
        <v>257693</v>
      </c>
      <c r="L428" s="3">
        <v>113636</v>
      </c>
      <c r="M428" s="3">
        <v>5878256</v>
      </c>
      <c r="N428" s="3">
        <v>831786</v>
      </c>
      <c r="O428" s="4">
        <v>101</v>
      </c>
      <c r="P428" s="4">
        <v>59</v>
      </c>
      <c r="Q428" s="4">
        <v>67</v>
      </c>
      <c r="R428" s="4">
        <v>68</v>
      </c>
      <c r="S428" s="4">
        <v>67</v>
      </c>
      <c r="T428" s="4">
        <v>64</v>
      </c>
      <c r="U428" s="4">
        <v>74</v>
      </c>
      <c r="V428" s="4">
        <v>61</v>
      </c>
      <c r="W428" s="4">
        <v>167</v>
      </c>
      <c r="X428" s="4">
        <v>356</v>
      </c>
      <c r="Y428" s="4">
        <v>500</v>
      </c>
      <c r="Z428" s="4">
        <v>584</v>
      </c>
      <c r="AA428" s="44">
        <v>2.3157701655431741E-4</v>
      </c>
      <c r="AB428" s="44">
        <v>6.8535000476260179E-5</v>
      </c>
      <c r="AC428" s="44">
        <v>7.2386418147166992E-5</v>
      </c>
      <c r="AD428" s="44">
        <v>7.243489913440295E-5</v>
      </c>
      <c r="AE428" s="44">
        <v>7.3645715742925896E-5</v>
      </c>
      <c r="AF428" s="44">
        <v>6.5516108261274146E-5</v>
      </c>
      <c r="AG428" s="44">
        <v>8.9128706670199697E-5</v>
      </c>
      <c r="AH428" s="44">
        <v>1.3247708255059647E-4</v>
      </c>
      <c r="AI428" s="44">
        <v>6.4805796044130034E-4</v>
      </c>
      <c r="AJ428" s="44">
        <v>3.1328100249920798E-3</v>
      </c>
      <c r="AK428" s="44">
        <v>8.5059242060910582E-5</v>
      </c>
      <c r="AL428" s="44">
        <v>7.0210366608719065E-4</v>
      </c>
    </row>
    <row r="429" spans="1:38">
      <c r="A429" s="1" t="s">
        <v>49</v>
      </c>
      <c r="B429" s="1" t="s">
        <v>86</v>
      </c>
      <c r="C429" s="3">
        <v>438954</v>
      </c>
      <c r="D429" s="3">
        <v>867665</v>
      </c>
      <c r="E429" s="3">
        <v>926808</v>
      </c>
      <c r="F429" s="3">
        <v>953089</v>
      </c>
      <c r="G429" s="3">
        <v>907526</v>
      </c>
      <c r="H429" s="3">
        <v>966012</v>
      </c>
      <c r="I429" s="3">
        <v>853729</v>
      </c>
      <c r="J429" s="3">
        <v>486575</v>
      </c>
      <c r="K429" s="3">
        <v>257631</v>
      </c>
      <c r="L429" s="3">
        <v>117359</v>
      </c>
      <c r="M429" s="3">
        <v>5913783</v>
      </c>
      <c r="N429" s="3">
        <v>861565</v>
      </c>
      <c r="O429" s="4">
        <v>131</v>
      </c>
      <c r="P429" s="4">
        <v>49</v>
      </c>
      <c r="Q429" s="4">
        <v>59</v>
      </c>
      <c r="R429" s="4">
        <v>68</v>
      </c>
      <c r="S429" s="4">
        <v>55</v>
      </c>
      <c r="T429" s="4">
        <v>59</v>
      </c>
      <c r="U429" s="4">
        <v>69</v>
      </c>
      <c r="V429" s="4">
        <v>76</v>
      </c>
      <c r="W429" s="4">
        <v>166</v>
      </c>
      <c r="X429" s="4">
        <v>416</v>
      </c>
      <c r="Y429" s="4">
        <v>490</v>
      </c>
      <c r="Z429" s="4">
        <v>658</v>
      </c>
      <c r="AA429" s="44">
        <v>2.9843673824592101E-4</v>
      </c>
      <c r="AB429" s="44">
        <v>5.6473408515959504E-5</v>
      </c>
      <c r="AC429" s="44">
        <v>6.3659355551527397E-5</v>
      </c>
      <c r="AD429" s="44">
        <v>7.1346957104740478E-5</v>
      </c>
      <c r="AE429" s="44">
        <v>6.0604324283822171E-5</v>
      </c>
      <c r="AF429" s="44">
        <v>6.1075845848705809E-5</v>
      </c>
      <c r="AG429" s="44">
        <v>8.0821900158012668E-5</v>
      </c>
      <c r="AH429" s="44">
        <v>1.5619380362739556E-4</v>
      </c>
      <c r="AI429" s="44">
        <v>6.4433239788690025E-4</v>
      </c>
      <c r="AJ429" s="44">
        <v>3.5446791468911631E-3</v>
      </c>
      <c r="AK429" s="44">
        <v>8.2857284415069007E-5</v>
      </c>
      <c r="AL429" s="44">
        <v>7.6372647449699091E-4</v>
      </c>
    </row>
    <row r="430" spans="1:38">
      <c r="A430" s="1" t="s">
        <v>49</v>
      </c>
      <c r="B430" s="1" t="s">
        <v>87</v>
      </c>
      <c r="C430" s="3">
        <v>444668</v>
      </c>
      <c r="D430" s="3">
        <v>879813</v>
      </c>
      <c r="E430" s="3">
        <v>924920</v>
      </c>
      <c r="F430" s="3">
        <v>978478</v>
      </c>
      <c r="G430" s="3">
        <v>912734</v>
      </c>
      <c r="H430" s="3">
        <v>963649</v>
      </c>
      <c r="I430" s="3">
        <v>879951</v>
      </c>
      <c r="J430" s="3">
        <v>521787</v>
      </c>
      <c r="K430" s="3">
        <v>262627</v>
      </c>
      <c r="L430" s="3">
        <v>123225</v>
      </c>
      <c r="M430" s="3">
        <v>5984213</v>
      </c>
      <c r="N430" s="3">
        <v>907639</v>
      </c>
      <c r="O430" s="4">
        <v>149</v>
      </c>
      <c r="P430" s="4">
        <v>57</v>
      </c>
      <c r="Q430" s="4">
        <v>58</v>
      </c>
      <c r="R430" s="4">
        <v>52</v>
      </c>
      <c r="S430" s="4">
        <v>52</v>
      </c>
      <c r="T430" s="4">
        <v>79</v>
      </c>
      <c r="U430" s="4">
        <v>82</v>
      </c>
      <c r="V430" s="4">
        <v>78</v>
      </c>
      <c r="W430" s="4">
        <v>146</v>
      </c>
      <c r="X430" s="4">
        <v>329</v>
      </c>
      <c r="Y430" s="4">
        <v>529</v>
      </c>
      <c r="Z430" s="4">
        <v>553</v>
      </c>
      <c r="AA430" s="44">
        <v>3.350814540286236E-4</v>
      </c>
      <c r="AB430" s="44">
        <v>6.478649440278786E-5</v>
      </c>
      <c r="AC430" s="44">
        <v>6.2708126108203954E-5</v>
      </c>
      <c r="AD430" s="44">
        <v>5.3143760002779828E-5</v>
      </c>
      <c r="AE430" s="44">
        <v>5.6971691642910202E-5</v>
      </c>
      <c r="AF430" s="44">
        <v>8.198005705396882E-5</v>
      </c>
      <c r="AG430" s="44">
        <v>9.3187007003799071E-5</v>
      </c>
      <c r="AH430" s="44">
        <v>1.4948628463338489E-4</v>
      </c>
      <c r="AI430" s="44">
        <v>5.5592151606651257E-4</v>
      </c>
      <c r="AJ430" s="44">
        <v>2.6699127612091703E-3</v>
      </c>
      <c r="AK430" s="44">
        <v>8.8399259852548704E-5</v>
      </c>
      <c r="AL430" s="44">
        <v>6.0927307002012915E-4</v>
      </c>
    </row>
    <row r="431" spans="1:38">
      <c r="A431" s="1" t="s">
        <v>49</v>
      </c>
      <c r="B431" s="1" t="s">
        <v>88</v>
      </c>
      <c r="C431" s="3">
        <v>425127</v>
      </c>
      <c r="D431" s="3">
        <v>843544</v>
      </c>
      <c r="E431" s="3">
        <v>885140</v>
      </c>
      <c r="F431" s="3">
        <v>963622</v>
      </c>
      <c r="G431" s="3">
        <v>885291</v>
      </c>
      <c r="H431" s="3">
        <v>913921</v>
      </c>
      <c r="I431" s="3">
        <v>849498</v>
      </c>
      <c r="J431" s="3">
        <v>520472</v>
      </c>
      <c r="K431" s="3">
        <v>253045</v>
      </c>
      <c r="L431" s="3">
        <v>119934</v>
      </c>
      <c r="M431" s="3">
        <v>5766143</v>
      </c>
      <c r="N431" s="3">
        <v>893451</v>
      </c>
      <c r="O431" s="4">
        <v>124</v>
      </c>
      <c r="P431" s="4">
        <v>45</v>
      </c>
      <c r="Q431" s="4">
        <v>64</v>
      </c>
      <c r="R431" s="4">
        <v>57</v>
      </c>
      <c r="S431" s="4">
        <v>47</v>
      </c>
      <c r="T431" s="4">
        <v>54</v>
      </c>
      <c r="U431" s="4">
        <v>74</v>
      </c>
      <c r="V431" s="4">
        <v>112</v>
      </c>
      <c r="W431" s="4">
        <v>174</v>
      </c>
      <c r="X431" s="4">
        <v>436</v>
      </c>
      <c r="Y431" s="4">
        <v>465</v>
      </c>
      <c r="Z431" s="4">
        <v>722</v>
      </c>
      <c r="AA431" s="44">
        <v>2.9167754576867619E-4</v>
      </c>
      <c r="AB431" s="44">
        <v>5.3346357747787903E-5</v>
      </c>
      <c r="AC431" s="44">
        <v>7.2304946110219849E-5</v>
      </c>
      <c r="AD431" s="44">
        <v>5.9151825093241956E-5</v>
      </c>
      <c r="AE431" s="44">
        <v>5.3089887957744971E-5</v>
      </c>
      <c r="AF431" s="44">
        <v>5.9086069802532166E-5</v>
      </c>
      <c r="AG431" s="44">
        <v>8.7110269829946633E-5</v>
      </c>
      <c r="AH431" s="44">
        <v>2.151892897216373E-4</v>
      </c>
      <c r="AI431" s="44">
        <v>6.8762473077911047E-4</v>
      </c>
      <c r="AJ431" s="44">
        <v>3.6353327663548284E-3</v>
      </c>
      <c r="AK431" s="44">
        <v>8.064316129516732E-5</v>
      </c>
      <c r="AL431" s="44">
        <v>8.081025148553194E-4</v>
      </c>
    </row>
    <row r="432" spans="1:38">
      <c r="A432" s="1" t="s">
        <v>49</v>
      </c>
      <c r="B432" s="1" t="s">
        <v>89</v>
      </c>
      <c r="C432" s="3">
        <v>440556</v>
      </c>
      <c r="D432" s="3">
        <v>876612</v>
      </c>
      <c r="E432" s="3">
        <v>918995</v>
      </c>
      <c r="F432" s="3">
        <v>1010233</v>
      </c>
      <c r="G432" s="3">
        <v>910930</v>
      </c>
      <c r="H432" s="3">
        <v>940821</v>
      </c>
      <c r="I432" s="3">
        <v>897060</v>
      </c>
      <c r="J432" s="3">
        <v>573986</v>
      </c>
      <c r="K432" s="3">
        <v>269782</v>
      </c>
      <c r="L432" s="3">
        <v>123831</v>
      </c>
      <c r="M432" s="3">
        <v>5995207</v>
      </c>
      <c r="N432" s="3">
        <v>967599</v>
      </c>
      <c r="O432" s="4">
        <v>99</v>
      </c>
      <c r="P432" s="4">
        <v>63</v>
      </c>
      <c r="Q432" s="4">
        <v>60</v>
      </c>
      <c r="R432" s="4">
        <v>58</v>
      </c>
      <c r="S432" s="4">
        <v>74</v>
      </c>
      <c r="T432" s="4">
        <v>70</v>
      </c>
      <c r="U432" s="4">
        <v>80</v>
      </c>
      <c r="V432" s="4">
        <v>98</v>
      </c>
      <c r="W432" s="4">
        <v>173</v>
      </c>
      <c r="X432" s="4">
        <v>365</v>
      </c>
      <c r="Y432" s="4">
        <v>504</v>
      </c>
      <c r="Z432" s="4">
        <v>636</v>
      </c>
      <c r="AA432" s="44">
        <v>2.2471604063955546E-4</v>
      </c>
      <c r="AB432" s="44">
        <v>7.1867599348400426E-5</v>
      </c>
      <c r="AC432" s="44">
        <v>6.5288712125746056E-5</v>
      </c>
      <c r="AD432" s="44">
        <v>5.7412497908898246E-5</v>
      </c>
      <c r="AE432" s="44">
        <v>8.1235660259295443E-5</v>
      </c>
      <c r="AF432" s="44">
        <v>7.4403101121254733E-5</v>
      </c>
      <c r="AG432" s="44">
        <v>8.9180210911198808E-5</v>
      </c>
      <c r="AH432" s="44">
        <v>1.7073587160662456E-4</v>
      </c>
      <c r="AI432" s="44">
        <v>6.4125849760176732E-4</v>
      </c>
      <c r="AJ432" s="44">
        <v>2.9475656338073665E-3</v>
      </c>
      <c r="AK432" s="44">
        <v>8.4067155646168676E-5</v>
      </c>
      <c r="AL432" s="44">
        <v>6.5729708277912648E-4</v>
      </c>
    </row>
    <row r="433" spans="1:38">
      <c r="A433" s="1" t="s">
        <v>49</v>
      </c>
      <c r="B433" s="1" t="s">
        <v>90</v>
      </c>
      <c r="C433" s="3">
        <v>434211</v>
      </c>
      <c r="D433" s="3">
        <v>870022</v>
      </c>
      <c r="E433" s="3">
        <v>901988</v>
      </c>
      <c r="F433" s="3">
        <v>1028582</v>
      </c>
      <c r="G433" s="3">
        <v>916598</v>
      </c>
      <c r="H433" s="3">
        <v>927709</v>
      </c>
      <c r="I433" s="3">
        <v>901447</v>
      </c>
      <c r="J433" s="3">
        <v>598368</v>
      </c>
      <c r="K433" s="3">
        <v>273108</v>
      </c>
      <c r="L433" s="3">
        <v>123485</v>
      </c>
      <c r="M433" s="3">
        <v>5980557</v>
      </c>
      <c r="N433" s="3">
        <v>994961</v>
      </c>
      <c r="O433" s="4">
        <v>121</v>
      </c>
      <c r="P433" s="4">
        <v>63</v>
      </c>
      <c r="Q433" s="4">
        <v>54</v>
      </c>
      <c r="R433" s="4">
        <v>66</v>
      </c>
      <c r="S433" s="4">
        <v>63</v>
      </c>
      <c r="T433" s="4">
        <v>68</v>
      </c>
      <c r="U433" s="4">
        <v>88</v>
      </c>
      <c r="V433" s="4">
        <v>145</v>
      </c>
      <c r="W433" s="4">
        <v>242</v>
      </c>
      <c r="X433" s="4">
        <v>488</v>
      </c>
      <c r="Y433" s="4">
        <v>523</v>
      </c>
      <c r="Z433" s="4">
        <v>875</v>
      </c>
      <c r="AA433" s="44">
        <v>2.7866636266699833E-4</v>
      </c>
      <c r="AB433" s="44">
        <v>7.2411961996363315E-5</v>
      </c>
      <c r="AC433" s="44">
        <v>5.9867758772843982E-5</v>
      </c>
      <c r="AD433" s="44">
        <v>6.4166007182703957E-5</v>
      </c>
      <c r="AE433" s="44">
        <v>6.8732421410476561E-5</v>
      </c>
      <c r="AF433" s="44">
        <v>7.3298846944462115E-5</v>
      </c>
      <c r="AG433" s="44">
        <v>9.7620825184397975E-5</v>
      </c>
      <c r="AH433" s="44">
        <v>2.4232579282314562E-4</v>
      </c>
      <c r="AI433" s="44">
        <v>8.8609634283873045E-4</v>
      </c>
      <c r="AJ433" s="44">
        <v>3.9518969915374336E-3</v>
      </c>
      <c r="AK433" s="44">
        <v>8.7450048548989669E-5</v>
      </c>
      <c r="AL433" s="44">
        <v>8.7943145510226031E-4</v>
      </c>
    </row>
    <row r="434" spans="1:38">
      <c r="A434" s="1" t="s">
        <v>50</v>
      </c>
      <c r="B434" s="1" t="s">
        <v>82</v>
      </c>
      <c r="C434" s="3">
        <v>103054</v>
      </c>
      <c r="D434" s="3">
        <v>207104</v>
      </c>
      <c r="E434" s="3">
        <v>235781</v>
      </c>
      <c r="F434" s="3">
        <v>217245</v>
      </c>
      <c r="G434" s="3">
        <v>236578</v>
      </c>
      <c r="H434" s="3">
        <v>268578</v>
      </c>
      <c r="I434" s="3">
        <v>228271</v>
      </c>
      <c r="J434" s="3">
        <v>143810</v>
      </c>
      <c r="K434" s="3">
        <v>96772</v>
      </c>
      <c r="L434" s="3">
        <v>35055</v>
      </c>
      <c r="M434" s="3">
        <v>1496611</v>
      </c>
      <c r="N434" s="3">
        <v>275637</v>
      </c>
      <c r="O434" s="4">
        <v>147</v>
      </c>
      <c r="P434" s="4">
        <v>55</v>
      </c>
      <c r="Q434" s="4">
        <v>66</v>
      </c>
      <c r="R434" s="4">
        <v>54</v>
      </c>
      <c r="S434" s="4">
        <v>58</v>
      </c>
      <c r="T434" s="4">
        <v>66</v>
      </c>
      <c r="U434" s="4">
        <v>60</v>
      </c>
      <c r="V434" s="4">
        <v>79</v>
      </c>
      <c r="W434" s="4">
        <v>127</v>
      </c>
      <c r="X434" s="4">
        <v>174</v>
      </c>
      <c r="Y434" s="4">
        <v>506</v>
      </c>
      <c r="Z434" s="4">
        <v>380</v>
      </c>
      <c r="AA434" s="44">
        <v>1.4264366254584974E-3</v>
      </c>
      <c r="AB434" s="44">
        <v>2.6556705809641535E-4</v>
      </c>
      <c r="AC434" s="44">
        <v>2.799207739385277E-4</v>
      </c>
      <c r="AD434" s="44">
        <v>2.4856728578333216E-4</v>
      </c>
      <c r="AE434" s="44">
        <v>2.4516227206249102E-4</v>
      </c>
      <c r="AF434" s="44">
        <v>2.4573866809641891E-4</v>
      </c>
      <c r="AG434" s="44">
        <v>2.6284547752452128E-4</v>
      </c>
      <c r="AH434" s="44">
        <v>5.4933592935122735E-4</v>
      </c>
      <c r="AI434" s="44">
        <v>1.3123630802298186E-3</v>
      </c>
      <c r="AJ434" s="44">
        <v>4.9636285836542572E-3</v>
      </c>
      <c r="AK434" s="44">
        <v>3.380972076244261E-4</v>
      </c>
      <c r="AL434" s="44">
        <v>1.3786247854968672E-3</v>
      </c>
    </row>
    <row r="435" spans="1:38">
      <c r="A435" s="1" t="s">
        <v>50</v>
      </c>
      <c r="B435" s="1" t="s">
        <v>83</v>
      </c>
      <c r="C435" s="3">
        <v>100638</v>
      </c>
      <c r="D435" s="3">
        <v>207703</v>
      </c>
      <c r="E435" s="3">
        <v>233537</v>
      </c>
      <c r="F435" s="3">
        <v>212460</v>
      </c>
      <c r="G435" s="3">
        <v>232935</v>
      </c>
      <c r="H435" s="3">
        <v>268273</v>
      </c>
      <c r="I435" s="3">
        <v>237712</v>
      </c>
      <c r="J435" s="3">
        <v>149318</v>
      </c>
      <c r="K435" s="3">
        <v>95074</v>
      </c>
      <c r="L435" s="3">
        <v>34191</v>
      </c>
      <c r="M435" s="3">
        <v>1493258</v>
      </c>
      <c r="N435" s="3">
        <v>278583</v>
      </c>
      <c r="O435" s="4">
        <v>116</v>
      </c>
      <c r="P435" s="4">
        <v>61</v>
      </c>
      <c r="Q435" s="4">
        <v>51</v>
      </c>
      <c r="R435" s="4">
        <v>56</v>
      </c>
      <c r="S435" s="4">
        <v>50</v>
      </c>
      <c r="T435" s="4">
        <v>66</v>
      </c>
      <c r="U435" s="4">
        <v>77</v>
      </c>
      <c r="V435" s="4">
        <v>61</v>
      </c>
      <c r="W435" s="4">
        <v>121</v>
      </c>
      <c r="X435" s="4">
        <v>186</v>
      </c>
      <c r="Y435" s="4">
        <v>477</v>
      </c>
      <c r="Z435" s="4">
        <v>368</v>
      </c>
      <c r="AA435" s="44">
        <v>1.152646117768636E-3</v>
      </c>
      <c r="AB435" s="44">
        <v>2.9368858418029589E-4</v>
      </c>
      <c r="AC435" s="44">
        <v>2.1838081331866042E-4</v>
      </c>
      <c r="AD435" s="44">
        <v>2.6357902664030878E-4</v>
      </c>
      <c r="AE435" s="44">
        <v>2.1465215618090883E-4</v>
      </c>
      <c r="AF435" s="44">
        <v>2.460180487786695E-4</v>
      </c>
      <c r="AG435" s="44">
        <v>3.2392138385946019E-4</v>
      </c>
      <c r="AH435" s="44">
        <v>4.0852408952704963E-4</v>
      </c>
      <c r="AI435" s="44">
        <v>1.2726928497801713E-3</v>
      </c>
      <c r="AJ435" s="44">
        <v>5.4400280775642714E-3</v>
      </c>
      <c r="AK435" s="44">
        <v>3.1943575725025417E-4</v>
      </c>
      <c r="AL435" s="44">
        <v>1.3209707699321207E-3</v>
      </c>
    </row>
    <row r="436" spans="1:38">
      <c r="A436" s="1" t="s">
        <v>50</v>
      </c>
      <c r="B436" s="1" t="s">
        <v>84</v>
      </c>
      <c r="C436" s="3">
        <v>96983</v>
      </c>
      <c r="D436" s="3">
        <v>198919</v>
      </c>
      <c r="E436" s="3">
        <v>224666</v>
      </c>
      <c r="F436" s="3">
        <v>204233</v>
      </c>
      <c r="G436" s="3">
        <v>220164</v>
      </c>
      <c r="H436" s="3">
        <v>254875</v>
      </c>
      <c r="I436" s="3">
        <v>237264</v>
      </c>
      <c r="J436" s="3">
        <v>148634</v>
      </c>
      <c r="K436" s="3">
        <v>92472</v>
      </c>
      <c r="L436" s="3">
        <v>34439</v>
      </c>
      <c r="M436" s="3">
        <v>1437104</v>
      </c>
      <c r="N436" s="3">
        <v>275545</v>
      </c>
      <c r="O436" s="4">
        <v>118</v>
      </c>
      <c r="P436" s="4">
        <v>65</v>
      </c>
      <c r="Q436" s="4">
        <v>68</v>
      </c>
      <c r="R436" s="4">
        <v>57</v>
      </c>
      <c r="S436" s="4">
        <v>61</v>
      </c>
      <c r="T436" s="4">
        <v>60</v>
      </c>
      <c r="U436" s="4">
        <v>57</v>
      </c>
      <c r="V436" s="4">
        <v>68</v>
      </c>
      <c r="W436" s="4">
        <v>113</v>
      </c>
      <c r="X436" s="4">
        <v>159</v>
      </c>
      <c r="Y436" s="4">
        <v>486</v>
      </c>
      <c r="Z436" s="4">
        <v>340</v>
      </c>
      <c r="AA436" s="44">
        <v>1.2167080828598827E-3</v>
      </c>
      <c r="AB436" s="44">
        <v>3.2676617115509328E-4</v>
      </c>
      <c r="AC436" s="44">
        <v>3.026715212804786E-4</v>
      </c>
      <c r="AD436" s="44">
        <v>2.7909299672432958E-4</v>
      </c>
      <c r="AE436" s="44">
        <v>2.7706618702421829E-4</v>
      </c>
      <c r="AF436" s="44">
        <v>2.354095144678764E-4</v>
      </c>
      <c r="AG436" s="44">
        <v>2.4023872142423628E-4</v>
      </c>
      <c r="AH436" s="44">
        <v>4.5749962996353456E-4</v>
      </c>
      <c r="AI436" s="44">
        <v>1.2219915217579376E-3</v>
      </c>
      <c r="AJ436" s="44">
        <v>4.6168587938093444E-3</v>
      </c>
      <c r="AK436" s="44">
        <v>3.3818011779244923E-4</v>
      </c>
      <c r="AL436" s="44">
        <v>1.23391823477109E-3</v>
      </c>
    </row>
    <row r="437" spans="1:38">
      <c r="A437" s="1" t="s">
        <v>50</v>
      </c>
      <c r="B437" s="1" t="s">
        <v>85</v>
      </c>
      <c r="C437" s="3">
        <v>95141</v>
      </c>
      <c r="D437" s="3">
        <v>195820</v>
      </c>
      <c r="E437" s="3">
        <v>218871</v>
      </c>
      <c r="F437" s="3">
        <v>200459</v>
      </c>
      <c r="G437" s="3">
        <v>213886</v>
      </c>
      <c r="H437" s="3">
        <v>243760</v>
      </c>
      <c r="I437" s="3">
        <v>231941</v>
      </c>
      <c r="J437" s="3">
        <v>146621</v>
      </c>
      <c r="K437" s="3">
        <v>86243</v>
      </c>
      <c r="L437" s="3">
        <v>32525</v>
      </c>
      <c r="M437" s="3">
        <v>1399878</v>
      </c>
      <c r="N437" s="3">
        <v>265389</v>
      </c>
      <c r="O437" s="4">
        <v>117</v>
      </c>
      <c r="P437" s="4">
        <v>63</v>
      </c>
      <c r="Q437" s="4">
        <v>67</v>
      </c>
      <c r="R437" s="4">
        <v>66</v>
      </c>
      <c r="S437" s="4">
        <v>54</v>
      </c>
      <c r="T437" s="4">
        <v>63</v>
      </c>
      <c r="U437" s="4">
        <v>57</v>
      </c>
      <c r="V437" s="4">
        <v>45</v>
      </c>
      <c r="W437" s="4">
        <v>116</v>
      </c>
      <c r="X437" s="4">
        <v>178</v>
      </c>
      <c r="Y437" s="4">
        <v>487</v>
      </c>
      <c r="Z437" s="4">
        <v>339</v>
      </c>
      <c r="AA437" s="44">
        <v>1.2297537339317434E-3</v>
      </c>
      <c r="AB437" s="44">
        <v>3.2172403227453782E-4</v>
      </c>
      <c r="AC437" s="44">
        <v>3.0611638819213143E-4</v>
      </c>
      <c r="AD437" s="44">
        <v>3.2924438413840237E-4</v>
      </c>
      <c r="AE437" s="44">
        <v>2.5247094246467745E-4</v>
      </c>
      <c r="AF437" s="44">
        <v>2.5845093534624221E-4</v>
      </c>
      <c r="AG437" s="44">
        <v>2.457521524870549E-4</v>
      </c>
      <c r="AH437" s="44">
        <v>3.0691374359743831E-4</v>
      </c>
      <c r="AI437" s="44">
        <v>1.3450366986306134E-3</v>
      </c>
      <c r="AJ437" s="44">
        <v>5.4727132974634893E-3</v>
      </c>
      <c r="AK437" s="44">
        <v>3.4788745876426373E-4</v>
      </c>
      <c r="AL437" s="44">
        <v>1.2773701999706092E-3</v>
      </c>
    </row>
    <row r="438" spans="1:38">
      <c r="A438" s="1" t="s">
        <v>50</v>
      </c>
      <c r="B438" s="1" t="s">
        <v>86</v>
      </c>
      <c r="C438" s="3">
        <v>95425</v>
      </c>
      <c r="D438" s="3">
        <v>199014</v>
      </c>
      <c r="E438" s="3">
        <v>219893</v>
      </c>
      <c r="F438" s="3">
        <v>203898</v>
      </c>
      <c r="G438" s="3">
        <v>217796</v>
      </c>
      <c r="H438" s="3">
        <v>250753</v>
      </c>
      <c r="I438" s="3">
        <v>246322</v>
      </c>
      <c r="J438" s="3">
        <v>153376</v>
      </c>
      <c r="K438" s="3">
        <v>88690</v>
      </c>
      <c r="L438" s="3">
        <v>33620</v>
      </c>
      <c r="M438" s="3">
        <v>1433101</v>
      </c>
      <c r="N438" s="3">
        <v>275686</v>
      </c>
      <c r="O438" s="4">
        <v>131</v>
      </c>
      <c r="P438" s="4">
        <v>75</v>
      </c>
      <c r="Q438" s="4">
        <v>56</v>
      </c>
      <c r="R438" s="4">
        <v>54</v>
      </c>
      <c r="S438" s="4">
        <v>60</v>
      </c>
      <c r="T438" s="4">
        <v>49</v>
      </c>
      <c r="U438" s="4">
        <v>66</v>
      </c>
      <c r="V438" s="4">
        <v>72</v>
      </c>
      <c r="W438" s="4">
        <v>124</v>
      </c>
      <c r="X438" s="4">
        <v>198</v>
      </c>
      <c r="Y438" s="4">
        <v>491</v>
      </c>
      <c r="Z438" s="4">
        <v>394</v>
      </c>
      <c r="AA438" s="44">
        <v>1.372805868483102E-3</v>
      </c>
      <c r="AB438" s="44">
        <v>3.7685790949380446E-4</v>
      </c>
      <c r="AC438" s="44">
        <v>2.5466931644026869E-4</v>
      </c>
      <c r="AD438" s="44">
        <v>2.6483830150369304E-4</v>
      </c>
      <c r="AE438" s="44">
        <v>2.754871531157597E-4</v>
      </c>
      <c r="AF438" s="44">
        <v>1.9541142080054875E-4</v>
      </c>
      <c r="AG438" s="44">
        <v>2.6794196214710824E-4</v>
      </c>
      <c r="AH438" s="44">
        <v>4.6943459211349888E-4</v>
      </c>
      <c r="AI438" s="44">
        <v>1.3981283120983201E-3</v>
      </c>
      <c r="AJ438" s="44">
        <v>5.8893515764425934E-3</v>
      </c>
      <c r="AK438" s="44">
        <v>3.4261367482124426E-4</v>
      </c>
      <c r="AL438" s="44">
        <v>1.4291621627503753E-3</v>
      </c>
    </row>
    <row r="439" spans="1:38">
      <c r="A439" s="1" t="s">
        <v>50</v>
      </c>
      <c r="B439" s="1" t="s">
        <v>87</v>
      </c>
      <c r="C439" s="3">
        <v>93091</v>
      </c>
      <c r="D439" s="3">
        <v>190356</v>
      </c>
      <c r="E439" s="3">
        <v>215001</v>
      </c>
      <c r="F439" s="3">
        <v>196991</v>
      </c>
      <c r="G439" s="3">
        <v>203945</v>
      </c>
      <c r="H439" s="3">
        <v>230992</v>
      </c>
      <c r="I439" s="3">
        <v>240088</v>
      </c>
      <c r="J439" s="3">
        <v>155817</v>
      </c>
      <c r="K439" s="3">
        <v>87244</v>
      </c>
      <c r="L439" s="3">
        <v>34263</v>
      </c>
      <c r="M439" s="3">
        <v>1370464</v>
      </c>
      <c r="N439" s="3">
        <v>277324</v>
      </c>
      <c r="O439" s="4">
        <v>131</v>
      </c>
      <c r="P439" s="4">
        <v>66</v>
      </c>
      <c r="Q439" s="4">
        <v>55</v>
      </c>
      <c r="R439" s="4">
        <v>47</v>
      </c>
      <c r="S439" s="4">
        <v>60</v>
      </c>
      <c r="T439" s="4">
        <v>55</v>
      </c>
      <c r="U439" s="4">
        <v>65</v>
      </c>
      <c r="V439" s="4">
        <v>75</v>
      </c>
      <c r="W439" s="4">
        <v>95</v>
      </c>
      <c r="X439" s="4">
        <v>187</v>
      </c>
      <c r="Y439" s="4">
        <v>479</v>
      </c>
      <c r="Z439" s="4">
        <v>357</v>
      </c>
      <c r="AA439" s="44">
        <v>1.407225188256652E-3</v>
      </c>
      <c r="AB439" s="44">
        <v>3.4671877954989597E-4</v>
      </c>
      <c r="AC439" s="44">
        <v>2.5581276366156439E-4</v>
      </c>
      <c r="AD439" s="44">
        <v>2.3858958023463E-4</v>
      </c>
      <c r="AE439" s="44">
        <v>2.9419696486797912E-4</v>
      </c>
      <c r="AF439" s="44">
        <v>2.3810348410334558E-4</v>
      </c>
      <c r="AG439" s="44">
        <v>2.7073406417646862E-4</v>
      </c>
      <c r="AH439" s="44">
        <v>4.8133387242727048E-4</v>
      </c>
      <c r="AI439" s="44">
        <v>1.0889000962816928E-3</v>
      </c>
      <c r="AJ439" s="44">
        <v>5.4577824475381606E-3</v>
      </c>
      <c r="AK439" s="44">
        <v>3.4951666005090246E-4</v>
      </c>
      <c r="AL439" s="44">
        <v>1.2873029380796469E-3</v>
      </c>
    </row>
    <row r="440" spans="1:38">
      <c r="A440" s="1" t="s">
        <v>50</v>
      </c>
      <c r="B440" s="1" t="s">
        <v>88</v>
      </c>
      <c r="C440" s="3">
        <v>87532</v>
      </c>
      <c r="D440" s="3">
        <v>179117</v>
      </c>
      <c r="E440" s="3">
        <v>203529</v>
      </c>
      <c r="F440" s="3">
        <v>185743</v>
      </c>
      <c r="G440" s="3">
        <v>190753</v>
      </c>
      <c r="H440" s="3">
        <v>211107</v>
      </c>
      <c r="I440" s="3">
        <v>219001</v>
      </c>
      <c r="J440" s="3">
        <v>146118</v>
      </c>
      <c r="K440" s="3">
        <v>78944</v>
      </c>
      <c r="L440" s="3">
        <v>32636</v>
      </c>
      <c r="M440" s="3">
        <v>1276782</v>
      </c>
      <c r="N440" s="3">
        <v>257698</v>
      </c>
      <c r="O440" s="4">
        <v>123</v>
      </c>
      <c r="P440" s="4">
        <v>53</v>
      </c>
      <c r="Q440" s="4">
        <v>56</v>
      </c>
      <c r="R440" s="4">
        <v>51</v>
      </c>
      <c r="S440" s="4">
        <v>76</v>
      </c>
      <c r="T440" s="4">
        <v>56</v>
      </c>
      <c r="U440" s="4">
        <v>61</v>
      </c>
      <c r="V440" s="4">
        <v>77</v>
      </c>
      <c r="W440" s="4">
        <v>122</v>
      </c>
      <c r="X440" s="4">
        <v>216</v>
      </c>
      <c r="Y440" s="4">
        <v>476</v>
      </c>
      <c r="Z440" s="4">
        <v>415</v>
      </c>
      <c r="AA440" s="44">
        <v>1.4052003838596169E-3</v>
      </c>
      <c r="AB440" s="44">
        <v>2.9589597860616243E-4</v>
      </c>
      <c r="AC440" s="44">
        <v>2.7514506532238647E-4</v>
      </c>
      <c r="AD440" s="44">
        <v>2.7457293141598877E-4</v>
      </c>
      <c r="AE440" s="44">
        <v>3.9842099468946754E-4</v>
      </c>
      <c r="AF440" s="44">
        <v>2.6526832364630261E-4</v>
      </c>
      <c r="AG440" s="44">
        <v>2.7853754092447067E-4</v>
      </c>
      <c r="AH440" s="44">
        <v>5.2697135192105013E-4</v>
      </c>
      <c r="AI440" s="44">
        <v>1.545399270368869E-3</v>
      </c>
      <c r="AJ440" s="44">
        <v>6.6184581443804388E-3</v>
      </c>
      <c r="AK440" s="44">
        <v>3.7281227335598404E-4</v>
      </c>
      <c r="AL440" s="44">
        <v>1.6104121879098789E-3</v>
      </c>
    </row>
    <row r="441" spans="1:38">
      <c r="A441" s="1" t="s">
        <v>50</v>
      </c>
      <c r="B441" s="1" t="s">
        <v>89</v>
      </c>
      <c r="C441" s="3">
        <v>95272</v>
      </c>
      <c r="D441" s="3">
        <v>197377</v>
      </c>
      <c r="E441" s="3">
        <v>217312</v>
      </c>
      <c r="F441" s="3">
        <v>203686</v>
      </c>
      <c r="G441" s="3">
        <v>208817</v>
      </c>
      <c r="H441" s="3">
        <v>229520</v>
      </c>
      <c r="I441" s="3">
        <v>241400</v>
      </c>
      <c r="J441" s="3">
        <v>170000</v>
      </c>
      <c r="K441" s="3">
        <v>88256</v>
      </c>
      <c r="L441" s="3">
        <v>33822</v>
      </c>
      <c r="M441" s="3">
        <v>1393384</v>
      </c>
      <c r="N441" s="3">
        <v>292078</v>
      </c>
      <c r="O441" s="4">
        <v>114</v>
      </c>
      <c r="P441" s="4">
        <v>58</v>
      </c>
      <c r="Q441" s="4">
        <v>63</v>
      </c>
      <c r="R441" s="4">
        <v>43</v>
      </c>
      <c r="S441" s="4">
        <v>59</v>
      </c>
      <c r="T441" s="4">
        <v>54</v>
      </c>
      <c r="U441" s="4">
        <v>77</v>
      </c>
      <c r="V441" s="4">
        <v>73</v>
      </c>
      <c r="W441" s="4">
        <v>87</v>
      </c>
      <c r="X441" s="4">
        <v>156</v>
      </c>
      <c r="Y441" s="4">
        <v>468</v>
      </c>
      <c r="Z441" s="4">
        <v>316</v>
      </c>
      <c r="AA441" s="44">
        <v>1.196574019649005E-3</v>
      </c>
      <c r="AB441" s="44">
        <v>2.9385389381741538E-4</v>
      </c>
      <c r="AC441" s="44">
        <v>2.8990575762037992E-4</v>
      </c>
      <c r="AD441" s="44">
        <v>2.1110925640446571E-4</v>
      </c>
      <c r="AE441" s="44">
        <v>2.8254404574340209E-4</v>
      </c>
      <c r="AF441" s="44">
        <v>2.3527361449982573E-4</v>
      </c>
      <c r="AG441" s="44">
        <v>3.1897265948632974E-4</v>
      </c>
      <c r="AH441" s="44">
        <v>4.2941176470588237E-4</v>
      </c>
      <c r="AI441" s="44">
        <v>9.8576867295141414E-4</v>
      </c>
      <c r="AJ441" s="44">
        <v>4.6123824729466028E-3</v>
      </c>
      <c r="AK441" s="44">
        <v>3.3587295390215477E-4</v>
      </c>
      <c r="AL441" s="44">
        <v>1.0819027793945453E-3</v>
      </c>
    </row>
    <row r="442" spans="1:38">
      <c r="A442" s="1" t="s">
        <v>50</v>
      </c>
      <c r="B442" s="1" t="s">
        <v>90</v>
      </c>
      <c r="C442" s="3">
        <v>85713</v>
      </c>
      <c r="D442" s="3">
        <v>182063</v>
      </c>
      <c r="E442" s="3">
        <v>198444</v>
      </c>
      <c r="F442" s="3">
        <v>186817</v>
      </c>
      <c r="G442" s="3">
        <v>187249</v>
      </c>
      <c r="H442" s="3">
        <v>207374</v>
      </c>
      <c r="I442" s="3">
        <v>225160</v>
      </c>
      <c r="J442" s="3">
        <v>164118</v>
      </c>
      <c r="K442" s="3">
        <v>85728</v>
      </c>
      <c r="L442" s="3">
        <v>33061</v>
      </c>
      <c r="M442" s="3">
        <v>1272820</v>
      </c>
      <c r="N442" s="3">
        <v>282907</v>
      </c>
      <c r="O442" s="4">
        <v>132</v>
      </c>
      <c r="P442" s="4">
        <v>62</v>
      </c>
      <c r="Q442" s="4">
        <v>47</v>
      </c>
      <c r="R442" s="4">
        <v>64</v>
      </c>
      <c r="S442" s="4">
        <v>61</v>
      </c>
      <c r="T442" s="4">
        <v>50</v>
      </c>
      <c r="U442" s="4">
        <v>62</v>
      </c>
      <c r="V442" s="4">
        <v>65</v>
      </c>
      <c r="W442" s="4">
        <v>128</v>
      </c>
      <c r="X442" s="4">
        <v>169</v>
      </c>
      <c r="Y442" s="4">
        <v>478</v>
      </c>
      <c r="Z442" s="4">
        <v>362</v>
      </c>
      <c r="AA442" s="44">
        <v>1.5400231003465051E-3</v>
      </c>
      <c r="AB442" s="44">
        <v>3.4054146092286734E-4</v>
      </c>
      <c r="AC442" s="44">
        <v>2.3684263570579106E-4</v>
      </c>
      <c r="AD442" s="44">
        <v>3.425812426064009E-4</v>
      </c>
      <c r="AE442" s="44">
        <v>3.2576943001030715E-4</v>
      </c>
      <c r="AF442" s="44">
        <v>2.4111026454618227E-4</v>
      </c>
      <c r="AG442" s="44">
        <v>2.7535974418191507E-4</v>
      </c>
      <c r="AH442" s="44">
        <v>3.9605649593585102E-4</v>
      </c>
      <c r="AI442" s="44">
        <v>1.4930944382232176E-3</v>
      </c>
      <c r="AJ442" s="44">
        <v>5.1117631045642905E-3</v>
      </c>
      <c r="AK442" s="44">
        <v>3.7554406750365328E-4</v>
      </c>
      <c r="AL442" s="44">
        <v>1.2795724389993886E-3</v>
      </c>
    </row>
    <row r="443" spans="1:38">
      <c r="A443" s="1" t="s">
        <v>51</v>
      </c>
      <c r="B443" s="1" t="s">
        <v>82</v>
      </c>
      <c r="C443" s="3">
        <v>356613</v>
      </c>
      <c r="D443" s="3">
        <v>723100</v>
      </c>
      <c r="E443" s="3">
        <v>826690</v>
      </c>
      <c r="F443" s="3">
        <v>687414</v>
      </c>
      <c r="G443" s="3">
        <v>786254</v>
      </c>
      <c r="H443" s="3">
        <v>860908</v>
      </c>
      <c r="I443" s="3">
        <v>620629</v>
      </c>
      <c r="J443" s="3">
        <v>369187</v>
      </c>
      <c r="K443" s="3">
        <v>261494</v>
      </c>
      <c r="L443" s="3">
        <v>108898</v>
      </c>
      <c r="M443" s="3">
        <v>4861608</v>
      </c>
      <c r="N443" s="3">
        <v>739579</v>
      </c>
      <c r="O443" s="4">
        <v>115</v>
      </c>
      <c r="P443" s="4">
        <v>55</v>
      </c>
      <c r="Q443" s="4">
        <v>71</v>
      </c>
      <c r="R443" s="4">
        <v>67</v>
      </c>
      <c r="S443" s="4">
        <v>69</v>
      </c>
      <c r="T443" s="4">
        <v>75</v>
      </c>
      <c r="U443" s="4">
        <v>46</v>
      </c>
      <c r="V443" s="4">
        <v>67</v>
      </c>
      <c r="W443" s="4">
        <v>234</v>
      </c>
      <c r="X443" s="4">
        <v>514</v>
      </c>
      <c r="Y443" s="4">
        <v>498</v>
      </c>
      <c r="Z443" s="4">
        <v>815</v>
      </c>
      <c r="AA443" s="44">
        <v>3.2247842899726036E-4</v>
      </c>
      <c r="AB443" s="44">
        <v>7.6061402295671415E-5</v>
      </c>
      <c r="AC443" s="44">
        <v>8.5884672610047296E-5</v>
      </c>
      <c r="AD443" s="44">
        <v>9.7466737657365141E-5</v>
      </c>
      <c r="AE443" s="44">
        <v>8.7757900118791128E-5</v>
      </c>
      <c r="AF443" s="44">
        <v>8.7117322640746747E-5</v>
      </c>
      <c r="AG443" s="44">
        <v>7.411835412138331E-5</v>
      </c>
      <c r="AH443" s="44">
        <v>1.8147984625677501E-4</v>
      </c>
      <c r="AI443" s="44">
        <v>8.9485800821433763E-4</v>
      </c>
      <c r="AJ443" s="44">
        <v>4.7200132233833495E-3</v>
      </c>
      <c r="AK443" s="44">
        <v>1.0243524364778073E-4</v>
      </c>
      <c r="AL443" s="44">
        <v>1.1019782876474319E-3</v>
      </c>
    </row>
    <row r="444" spans="1:38">
      <c r="A444" s="1" t="s">
        <v>51</v>
      </c>
      <c r="B444" s="1" t="s">
        <v>83</v>
      </c>
      <c r="C444" s="3">
        <v>348415</v>
      </c>
      <c r="D444" s="3">
        <v>731723</v>
      </c>
      <c r="E444" s="3">
        <v>782024</v>
      </c>
      <c r="F444" s="3">
        <v>689457</v>
      </c>
      <c r="G444" s="3">
        <v>749962</v>
      </c>
      <c r="H444" s="3">
        <v>851364</v>
      </c>
      <c r="I444" s="3">
        <v>638766</v>
      </c>
      <c r="J444" s="3">
        <v>369907</v>
      </c>
      <c r="K444" s="3">
        <v>256353</v>
      </c>
      <c r="L444" s="3">
        <v>109226</v>
      </c>
      <c r="M444" s="3">
        <v>4791711</v>
      </c>
      <c r="N444" s="3">
        <v>735486</v>
      </c>
      <c r="O444" s="4">
        <v>103</v>
      </c>
      <c r="P444" s="4">
        <v>59</v>
      </c>
      <c r="Q444" s="4">
        <v>52</v>
      </c>
      <c r="R444" s="4">
        <v>66</v>
      </c>
      <c r="S444" s="4">
        <v>75</v>
      </c>
      <c r="T444" s="4">
        <v>58</v>
      </c>
      <c r="U444" s="4">
        <v>66</v>
      </c>
      <c r="V444" s="4">
        <v>70</v>
      </c>
      <c r="W444" s="4">
        <v>225</v>
      </c>
      <c r="X444" s="4">
        <v>501</v>
      </c>
      <c r="Y444" s="4">
        <v>479</v>
      </c>
      <c r="Z444" s="4">
        <v>796</v>
      </c>
      <c r="AA444" s="44">
        <v>2.9562447081784654E-4</v>
      </c>
      <c r="AB444" s="44">
        <v>8.0631605129263397E-5</v>
      </c>
      <c r="AC444" s="44">
        <v>6.6494122942518393E-5</v>
      </c>
      <c r="AD444" s="44">
        <v>9.5727507299222432E-5</v>
      </c>
      <c r="AE444" s="44">
        <v>1.0000506692339078E-4</v>
      </c>
      <c r="AF444" s="44">
        <v>6.8125971969686298E-5</v>
      </c>
      <c r="AG444" s="44">
        <v>1.0332422201557377E-4</v>
      </c>
      <c r="AH444" s="44">
        <v>1.8923675410305833E-4</v>
      </c>
      <c r="AI444" s="44">
        <v>8.776959895144586E-4</v>
      </c>
      <c r="AJ444" s="44">
        <v>4.5868199879149649E-3</v>
      </c>
      <c r="AK444" s="44">
        <v>9.9964292504285001E-5</v>
      </c>
      <c r="AL444" s="44">
        <v>1.082277568845634E-3</v>
      </c>
    </row>
    <row r="445" spans="1:38">
      <c r="A445" s="1" t="s">
        <v>51</v>
      </c>
      <c r="B445" s="1" t="s">
        <v>84</v>
      </c>
      <c r="C445" s="3">
        <v>341974</v>
      </c>
      <c r="D445" s="3">
        <v>714010</v>
      </c>
      <c r="E445" s="3">
        <v>767660</v>
      </c>
      <c r="F445" s="3">
        <v>685056</v>
      </c>
      <c r="G445" s="3">
        <v>714842</v>
      </c>
      <c r="H445" s="3">
        <v>828853</v>
      </c>
      <c r="I445" s="3">
        <v>648127</v>
      </c>
      <c r="J445" s="3">
        <v>370697</v>
      </c>
      <c r="K445" s="3">
        <v>250211</v>
      </c>
      <c r="L445" s="3">
        <v>108996</v>
      </c>
      <c r="M445" s="3">
        <v>4700522</v>
      </c>
      <c r="N445" s="3">
        <v>729904</v>
      </c>
      <c r="O445" s="4">
        <v>129</v>
      </c>
      <c r="P445" s="4">
        <v>64</v>
      </c>
      <c r="Q445" s="4">
        <v>70</v>
      </c>
      <c r="R445" s="4">
        <v>66</v>
      </c>
      <c r="S445" s="4">
        <v>48</v>
      </c>
      <c r="T445" s="4">
        <v>50</v>
      </c>
      <c r="U445" s="4">
        <v>70</v>
      </c>
      <c r="V445" s="4">
        <v>95</v>
      </c>
      <c r="W445" s="4">
        <v>241</v>
      </c>
      <c r="X445" s="4">
        <v>532</v>
      </c>
      <c r="Y445" s="4">
        <v>497</v>
      </c>
      <c r="Z445" s="4">
        <v>868</v>
      </c>
      <c r="AA445" s="44">
        <v>3.7722166012620843E-4</v>
      </c>
      <c r="AB445" s="44">
        <v>8.9634598955196709E-5</v>
      </c>
      <c r="AC445" s="44">
        <v>9.1186202224943338E-5</v>
      </c>
      <c r="AD445" s="44">
        <v>9.6342488789237662E-5</v>
      </c>
      <c r="AE445" s="44">
        <v>6.714770536706013E-5</v>
      </c>
      <c r="AF445" s="44">
        <v>6.0324327715529776E-5</v>
      </c>
      <c r="AG445" s="44">
        <v>1.080035240006974E-4</v>
      </c>
      <c r="AH445" s="44">
        <v>2.5627399196648476E-4</v>
      </c>
      <c r="AI445" s="44">
        <v>9.6318707011282473E-4</v>
      </c>
      <c r="AJ445" s="44">
        <v>4.8809130610297626E-3</v>
      </c>
      <c r="AK445" s="44">
        <v>1.057329377460631E-4</v>
      </c>
      <c r="AL445" s="44">
        <v>1.18919748350468E-3</v>
      </c>
    </row>
    <row r="446" spans="1:38">
      <c r="A446" s="1" t="s">
        <v>51</v>
      </c>
      <c r="B446" s="1" t="s">
        <v>85</v>
      </c>
      <c r="C446" s="3">
        <v>346031</v>
      </c>
      <c r="D446" s="3">
        <v>722256</v>
      </c>
      <c r="E446" s="3">
        <v>777723</v>
      </c>
      <c r="F446" s="3">
        <v>705785</v>
      </c>
      <c r="G446" s="3">
        <v>708927</v>
      </c>
      <c r="H446" s="3">
        <v>841485</v>
      </c>
      <c r="I446" s="3">
        <v>686809</v>
      </c>
      <c r="J446" s="3">
        <v>393860</v>
      </c>
      <c r="K446" s="3">
        <v>252475</v>
      </c>
      <c r="L446" s="3">
        <v>112732</v>
      </c>
      <c r="M446" s="3">
        <v>4789016</v>
      </c>
      <c r="N446" s="3">
        <v>759067</v>
      </c>
      <c r="O446" s="4">
        <v>118</v>
      </c>
      <c r="P446" s="4">
        <v>46</v>
      </c>
      <c r="Q446" s="4">
        <v>57</v>
      </c>
      <c r="R446" s="4">
        <v>58</v>
      </c>
      <c r="S446" s="4">
        <v>60</v>
      </c>
      <c r="T446" s="4">
        <v>60</v>
      </c>
      <c r="U446" s="4">
        <v>57</v>
      </c>
      <c r="V446" s="4">
        <v>69</v>
      </c>
      <c r="W446" s="4">
        <v>257</v>
      </c>
      <c r="X446" s="4">
        <v>546</v>
      </c>
      <c r="Y446" s="4">
        <v>456</v>
      </c>
      <c r="Z446" s="4">
        <v>872</v>
      </c>
      <c r="AA446" s="44">
        <v>3.410099095167774E-4</v>
      </c>
      <c r="AB446" s="44">
        <v>6.3689328991382551E-5</v>
      </c>
      <c r="AC446" s="44">
        <v>7.3290876057413758E-5</v>
      </c>
      <c r="AD446" s="44">
        <v>8.2178000382552766E-5</v>
      </c>
      <c r="AE446" s="44">
        <v>8.4634948309205321E-5</v>
      </c>
      <c r="AF446" s="44">
        <v>7.1302518761475253E-5</v>
      </c>
      <c r="AG446" s="44">
        <v>8.2992505922316106E-5</v>
      </c>
      <c r="AH446" s="44">
        <v>1.7518915350632204E-4</v>
      </c>
      <c r="AI446" s="44">
        <v>1.0179225665907516E-3</v>
      </c>
      <c r="AJ446" s="44">
        <v>4.8433452790689422E-3</v>
      </c>
      <c r="AK446" s="44">
        <v>9.5217890272239643E-5</v>
      </c>
      <c r="AL446" s="44">
        <v>1.1487786980595915E-3</v>
      </c>
    </row>
    <row r="447" spans="1:38">
      <c r="A447" s="1" t="s">
        <v>51</v>
      </c>
      <c r="B447" s="1" t="s">
        <v>86</v>
      </c>
      <c r="C447" s="3">
        <v>339460</v>
      </c>
      <c r="D447" s="3">
        <v>715011</v>
      </c>
      <c r="E447" s="3">
        <v>765984</v>
      </c>
      <c r="F447" s="3">
        <v>703364</v>
      </c>
      <c r="G447" s="3">
        <v>690270</v>
      </c>
      <c r="H447" s="3">
        <v>825600</v>
      </c>
      <c r="I447" s="3">
        <v>694992</v>
      </c>
      <c r="J447" s="3">
        <v>399388</v>
      </c>
      <c r="K447" s="3">
        <v>246717</v>
      </c>
      <c r="L447" s="3">
        <v>114752</v>
      </c>
      <c r="M447" s="3">
        <v>4734681</v>
      </c>
      <c r="N447" s="3">
        <v>760857</v>
      </c>
      <c r="O447" s="4">
        <v>116</v>
      </c>
      <c r="P447" s="4">
        <v>66</v>
      </c>
      <c r="Q447" s="4">
        <v>64</v>
      </c>
      <c r="R447" s="4">
        <v>74</v>
      </c>
      <c r="S447" s="4">
        <v>68</v>
      </c>
      <c r="T447" s="4">
        <v>52</v>
      </c>
      <c r="U447" s="4">
        <v>92</v>
      </c>
      <c r="V447" s="4">
        <v>113</v>
      </c>
      <c r="W447" s="4">
        <v>236</v>
      </c>
      <c r="X447" s="4">
        <v>642</v>
      </c>
      <c r="Y447" s="4">
        <v>532</v>
      </c>
      <c r="Z447" s="4">
        <v>991</v>
      </c>
      <c r="AA447" s="44">
        <v>3.4171920108407472E-4</v>
      </c>
      <c r="AB447" s="44">
        <v>9.2306272211196746E-5</v>
      </c>
      <c r="AC447" s="44">
        <v>8.3552659063374692E-5</v>
      </c>
      <c r="AD447" s="44">
        <v>1.0520868284416035E-4</v>
      </c>
      <c r="AE447" s="44">
        <v>9.8512176394744089E-5</v>
      </c>
      <c r="AF447" s="44">
        <v>6.298449612403101E-5</v>
      </c>
      <c r="AG447" s="44">
        <v>1.3237562446761976E-4</v>
      </c>
      <c r="AH447" s="44">
        <v>2.8293288731759593E-4</v>
      </c>
      <c r="AI447" s="44">
        <v>9.565615664911619E-4</v>
      </c>
      <c r="AJ447" s="44">
        <v>5.5946737311767985E-3</v>
      </c>
      <c r="AK447" s="44">
        <v>1.1236237457180325E-4</v>
      </c>
      <c r="AL447" s="44">
        <v>1.3024786523617446E-3</v>
      </c>
    </row>
    <row r="448" spans="1:38">
      <c r="A448" s="1" t="s">
        <v>51</v>
      </c>
      <c r="B448" s="1" t="s">
        <v>87</v>
      </c>
      <c r="C448" s="3">
        <v>336435</v>
      </c>
      <c r="D448" s="3">
        <v>718079</v>
      </c>
      <c r="E448" s="3">
        <v>768360</v>
      </c>
      <c r="F448" s="3">
        <v>711659</v>
      </c>
      <c r="G448" s="3">
        <v>684977</v>
      </c>
      <c r="H448" s="3">
        <v>820373</v>
      </c>
      <c r="I448" s="3">
        <v>721747</v>
      </c>
      <c r="J448" s="3">
        <v>421520</v>
      </c>
      <c r="K448" s="3">
        <v>250069</v>
      </c>
      <c r="L448" s="3">
        <v>117230</v>
      </c>
      <c r="M448" s="3">
        <v>4761630</v>
      </c>
      <c r="N448" s="3">
        <v>788819</v>
      </c>
      <c r="O448" s="4">
        <v>123</v>
      </c>
      <c r="P448" s="4">
        <v>69</v>
      </c>
      <c r="Q448" s="4">
        <v>67</v>
      </c>
      <c r="R448" s="4">
        <v>57</v>
      </c>
      <c r="S448" s="4">
        <v>62</v>
      </c>
      <c r="T448" s="4">
        <v>67</v>
      </c>
      <c r="U448" s="4">
        <v>84</v>
      </c>
      <c r="V448" s="4">
        <v>73</v>
      </c>
      <c r="W448" s="4">
        <v>196</v>
      </c>
      <c r="X448" s="4">
        <v>560</v>
      </c>
      <c r="Y448" s="4">
        <v>529</v>
      </c>
      <c r="Z448" s="4">
        <v>829</v>
      </c>
      <c r="AA448" s="44">
        <v>3.6559810959026261E-4</v>
      </c>
      <c r="AB448" s="44">
        <v>9.6089706007277753E-5</v>
      </c>
      <c r="AC448" s="44">
        <v>8.7198708938518405E-5</v>
      </c>
      <c r="AD448" s="44">
        <v>8.0094539660146224E-5</v>
      </c>
      <c r="AE448" s="44">
        <v>9.0513988060913E-5</v>
      </c>
      <c r="AF448" s="44">
        <v>8.1670167106913562E-5</v>
      </c>
      <c r="AG448" s="44">
        <v>1.1638427315943121E-4</v>
      </c>
      <c r="AH448" s="44">
        <v>1.7318276712848738E-4</v>
      </c>
      <c r="AI448" s="44">
        <v>7.8378367570550525E-4</v>
      </c>
      <c r="AJ448" s="44">
        <v>4.7769342318519153E-3</v>
      </c>
      <c r="AK448" s="44">
        <v>1.1109641026287217E-4</v>
      </c>
      <c r="AL448" s="44">
        <v>1.0509381746636427E-3</v>
      </c>
    </row>
    <row r="449" spans="1:38">
      <c r="A449" s="1" t="s">
        <v>51</v>
      </c>
      <c r="B449" s="1" t="s">
        <v>88</v>
      </c>
      <c r="C449" s="3">
        <v>327594</v>
      </c>
      <c r="D449" s="3">
        <v>698410</v>
      </c>
      <c r="E449" s="3">
        <v>752300</v>
      </c>
      <c r="F449" s="3">
        <v>700779</v>
      </c>
      <c r="G449" s="3">
        <v>664813</v>
      </c>
      <c r="H449" s="3">
        <v>780969</v>
      </c>
      <c r="I449" s="3">
        <v>715330</v>
      </c>
      <c r="J449" s="3">
        <v>427859</v>
      </c>
      <c r="K449" s="3">
        <v>243706</v>
      </c>
      <c r="L449" s="3">
        <v>114898</v>
      </c>
      <c r="M449" s="3">
        <v>4640195</v>
      </c>
      <c r="N449" s="3">
        <v>786463</v>
      </c>
      <c r="O449" s="4">
        <v>127</v>
      </c>
      <c r="P449" s="4">
        <v>65</v>
      </c>
      <c r="Q449" s="4">
        <v>71</v>
      </c>
      <c r="R449" s="4">
        <v>57</v>
      </c>
      <c r="S449" s="4">
        <v>62</v>
      </c>
      <c r="T449" s="4">
        <v>66</v>
      </c>
      <c r="U449" s="4">
        <v>53</v>
      </c>
      <c r="V449" s="4">
        <v>89</v>
      </c>
      <c r="W449" s="4">
        <v>244</v>
      </c>
      <c r="X449" s="4">
        <v>595</v>
      </c>
      <c r="Y449" s="4">
        <v>501</v>
      </c>
      <c r="Z449" s="4">
        <v>928</v>
      </c>
      <c r="AA449" s="44">
        <v>3.8767498794239208E-4</v>
      </c>
      <c r="AB449" s="44">
        <v>9.3068541401182685E-5</v>
      </c>
      <c r="AC449" s="44">
        <v>9.4377243121095312E-5</v>
      </c>
      <c r="AD449" s="44">
        <v>8.1338053794420212E-5</v>
      </c>
      <c r="AE449" s="44">
        <v>9.3259307504516312E-5</v>
      </c>
      <c r="AF449" s="44">
        <v>8.4510396699484869E-5</v>
      </c>
      <c r="AG449" s="44">
        <v>7.4091677966812525E-5</v>
      </c>
      <c r="AH449" s="44">
        <v>2.0801245270053921E-4</v>
      </c>
      <c r="AI449" s="44">
        <v>1.001206371611696E-3</v>
      </c>
      <c r="AJ449" s="44">
        <v>5.1785061532837818E-3</v>
      </c>
      <c r="AK449" s="44">
        <v>1.0796960041549978E-4</v>
      </c>
      <c r="AL449" s="44">
        <v>1.1799665082782025E-3</v>
      </c>
    </row>
    <row r="450" spans="1:38">
      <c r="A450" s="1" t="s">
        <v>51</v>
      </c>
      <c r="B450" s="1" t="s">
        <v>89</v>
      </c>
      <c r="C450" s="3">
        <v>326178</v>
      </c>
      <c r="D450" s="3">
        <v>701422</v>
      </c>
      <c r="E450" s="3">
        <v>755637</v>
      </c>
      <c r="F450" s="3">
        <v>699028</v>
      </c>
      <c r="G450" s="3">
        <v>659121</v>
      </c>
      <c r="H450" s="3">
        <v>765467</v>
      </c>
      <c r="I450" s="3">
        <v>725250</v>
      </c>
      <c r="J450" s="3">
        <v>446363</v>
      </c>
      <c r="K450" s="3">
        <v>241994</v>
      </c>
      <c r="L450" s="3">
        <v>117119</v>
      </c>
      <c r="M450" s="3">
        <v>4632103</v>
      </c>
      <c r="N450" s="3">
        <v>805476</v>
      </c>
      <c r="O450" s="4">
        <v>128</v>
      </c>
      <c r="P450" s="4">
        <v>56</v>
      </c>
      <c r="Q450" s="4">
        <v>69</v>
      </c>
      <c r="R450" s="4">
        <v>64</v>
      </c>
      <c r="S450" s="4">
        <v>70</v>
      </c>
      <c r="T450" s="4">
        <v>48</v>
      </c>
      <c r="U450" s="4">
        <v>83</v>
      </c>
      <c r="V450" s="4">
        <v>88</v>
      </c>
      <c r="W450" s="4">
        <v>159</v>
      </c>
      <c r="X450" s="4">
        <v>471</v>
      </c>
      <c r="Y450" s="4">
        <v>518</v>
      </c>
      <c r="Z450" s="4">
        <v>718</v>
      </c>
      <c r="AA450" s="44">
        <v>3.9242376861713541E-4</v>
      </c>
      <c r="AB450" s="44">
        <v>7.9837815181160558E-5</v>
      </c>
      <c r="AC450" s="44">
        <v>9.1313686333517279E-5</v>
      </c>
      <c r="AD450" s="44">
        <v>9.155570306196604E-5</v>
      </c>
      <c r="AE450" s="44">
        <v>1.0620204787891753E-4</v>
      </c>
      <c r="AF450" s="44">
        <v>6.2706818190725396E-5</v>
      </c>
      <c r="AG450" s="44">
        <v>1.1444329541537401E-4</v>
      </c>
      <c r="AH450" s="44">
        <v>1.9714895723883924E-4</v>
      </c>
      <c r="AI450" s="44">
        <v>6.5704108366323132E-4</v>
      </c>
      <c r="AJ450" s="44">
        <v>4.0215507304536408E-3</v>
      </c>
      <c r="AK450" s="44">
        <v>1.1182825597790032E-4</v>
      </c>
      <c r="AL450" s="44">
        <v>8.9139837810189252E-4</v>
      </c>
    </row>
    <row r="451" spans="1:38">
      <c r="A451" s="1" t="s">
        <v>51</v>
      </c>
      <c r="B451" s="1" t="s">
        <v>90</v>
      </c>
      <c r="C451" s="3">
        <v>320921</v>
      </c>
      <c r="D451" s="3">
        <v>693114</v>
      </c>
      <c r="E451" s="3">
        <v>748384</v>
      </c>
      <c r="F451" s="3">
        <v>696566</v>
      </c>
      <c r="G451" s="3">
        <v>659915</v>
      </c>
      <c r="H451" s="3">
        <v>751572</v>
      </c>
      <c r="I451" s="3">
        <v>742698</v>
      </c>
      <c r="J451" s="3">
        <v>470847</v>
      </c>
      <c r="K451" s="3">
        <v>246228</v>
      </c>
      <c r="L451" s="3">
        <v>116026</v>
      </c>
      <c r="M451" s="3">
        <v>4613170</v>
      </c>
      <c r="N451" s="3">
        <v>833101</v>
      </c>
      <c r="O451" s="4">
        <v>124</v>
      </c>
      <c r="P451" s="4">
        <v>56</v>
      </c>
      <c r="Q451" s="4">
        <v>62</v>
      </c>
      <c r="R451" s="4">
        <v>61</v>
      </c>
      <c r="S451" s="4">
        <v>67</v>
      </c>
      <c r="T451" s="4">
        <v>58</v>
      </c>
      <c r="U451" s="4">
        <v>67</v>
      </c>
      <c r="V451" s="4">
        <v>125</v>
      </c>
      <c r="W451" s="4">
        <v>186</v>
      </c>
      <c r="X451" s="4">
        <v>521</v>
      </c>
      <c r="Y451" s="4">
        <v>495</v>
      </c>
      <c r="Z451" s="4">
        <v>832</v>
      </c>
      <c r="AA451" s="44">
        <v>3.8638792724689252E-4</v>
      </c>
      <c r="AB451" s="44">
        <v>8.0794789890263358E-5</v>
      </c>
      <c r="AC451" s="44">
        <v>8.284517039380853E-5</v>
      </c>
      <c r="AD451" s="44">
        <v>8.7572462623785832E-5</v>
      </c>
      <c r="AE451" s="44">
        <v>1.0152822712015941E-4</v>
      </c>
      <c r="AF451" s="44">
        <v>7.7171581698094122E-5</v>
      </c>
      <c r="AG451" s="44">
        <v>9.0211633800010231E-5</v>
      </c>
      <c r="AH451" s="44">
        <v>2.6547901972402926E-4</v>
      </c>
      <c r="AI451" s="44">
        <v>7.553974365222477E-4</v>
      </c>
      <c r="AJ451" s="44">
        <v>4.4903728474652233E-3</v>
      </c>
      <c r="AK451" s="44">
        <v>1.0730148683009731E-4</v>
      </c>
      <c r="AL451" s="44">
        <v>9.9867843154671527E-4</v>
      </c>
    </row>
    <row r="452" spans="1:38">
      <c r="A452" s="1" t="s">
        <v>52</v>
      </c>
      <c r="B452" s="1" t="s">
        <v>82</v>
      </c>
      <c r="C452" s="3">
        <v>35723</v>
      </c>
      <c r="D452" s="3">
        <v>67031</v>
      </c>
      <c r="E452" s="3">
        <v>80416</v>
      </c>
      <c r="F452" s="3">
        <v>67059</v>
      </c>
      <c r="G452" s="3">
        <v>64125</v>
      </c>
      <c r="H452" s="3">
        <v>81240</v>
      </c>
      <c r="I452" s="3">
        <v>61509</v>
      </c>
      <c r="J452" s="3">
        <v>33328</v>
      </c>
      <c r="K452" s="3">
        <v>21283</v>
      </c>
      <c r="L452" s="3">
        <v>7884</v>
      </c>
      <c r="M452" s="3">
        <v>457103</v>
      </c>
      <c r="N452" s="3">
        <v>62495</v>
      </c>
      <c r="O452" s="4">
        <v>122</v>
      </c>
      <c r="P452" s="4">
        <v>52</v>
      </c>
      <c r="Q452" s="4">
        <v>68</v>
      </c>
      <c r="R452" s="4">
        <v>50</v>
      </c>
      <c r="S452" s="4">
        <v>45</v>
      </c>
      <c r="T452" s="4">
        <v>58</v>
      </c>
      <c r="U452" s="4">
        <v>72</v>
      </c>
      <c r="V452" s="4">
        <v>69</v>
      </c>
      <c r="W452" s="4">
        <v>54</v>
      </c>
      <c r="X452" s="4">
        <v>62</v>
      </c>
      <c r="Y452" s="4">
        <v>467</v>
      </c>
      <c r="Z452" s="4">
        <v>185</v>
      </c>
      <c r="AA452" s="44">
        <v>3.4151666993253644E-3</v>
      </c>
      <c r="AB452" s="44">
        <v>7.7576046903671432E-4</v>
      </c>
      <c r="AC452" s="44">
        <v>8.4560286510147232E-4</v>
      </c>
      <c r="AD452" s="44">
        <v>7.456120729506852E-4</v>
      </c>
      <c r="AE452" s="44">
        <v>7.0175438596491223E-4</v>
      </c>
      <c r="AF452" s="44">
        <v>7.1393402264894137E-4</v>
      </c>
      <c r="AG452" s="44">
        <v>1.170560405794274E-3</v>
      </c>
      <c r="AH452" s="44">
        <v>2.0703312530004803E-3</v>
      </c>
      <c r="AI452" s="44">
        <v>2.5372362918761452E-3</v>
      </c>
      <c r="AJ452" s="44">
        <v>7.864028411973617E-3</v>
      </c>
      <c r="AK452" s="44">
        <v>1.0216515752467167E-3</v>
      </c>
      <c r="AL452" s="44">
        <v>2.9602368189455158E-3</v>
      </c>
    </row>
    <row r="453" spans="1:38">
      <c r="A453" s="1" t="s">
        <v>52</v>
      </c>
      <c r="B453" s="1" t="s">
        <v>83</v>
      </c>
      <c r="C453" s="3">
        <v>35655</v>
      </c>
      <c r="D453" s="3">
        <v>68536</v>
      </c>
      <c r="E453" s="3">
        <v>80411</v>
      </c>
      <c r="F453" s="3">
        <v>68405</v>
      </c>
      <c r="G453" s="3">
        <v>65194</v>
      </c>
      <c r="H453" s="3">
        <v>82628</v>
      </c>
      <c r="I453" s="3">
        <v>67554</v>
      </c>
      <c r="J453" s="3">
        <v>37680</v>
      </c>
      <c r="K453" s="3">
        <v>22678</v>
      </c>
      <c r="L453" s="3">
        <v>8804</v>
      </c>
      <c r="M453" s="3">
        <v>468383</v>
      </c>
      <c r="N453" s="3">
        <v>69162</v>
      </c>
      <c r="O453" s="4">
        <v>127</v>
      </c>
      <c r="P453" s="4">
        <v>47</v>
      </c>
      <c r="Q453" s="4">
        <v>69</v>
      </c>
      <c r="R453" s="4">
        <v>61</v>
      </c>
      <c r="S453" s="4">
        <v>69</v>
      </c>
      <c r="T453" s="4">
        <v>72</v>
      </c>
      <c r="U453" s="4">
        <v>58</v>
      </c>
      <c r="V453" s="4">
        <v>51</v>
      </c>
      <c r="W453" s="4">
        <v>55</v>
      </c>
      <c r="X453" s="4">
        <v>79</v>
      </c>
      <c r="Y453" s="4">
        <v>503</v>
      </c>
      <c r="Z453" s="4">
        <v>185</v>
      </c>
      <c r="AA453" s="44">
        <v>3.5619127752068436E-3</v>
      </c>
      <c r="AB453" s="44">
        <v>6.8577098167386485E-4</v>
      </c>
      <c r="AC453" s="44">
        <v>8.5809155463804703E-4</v>
      </c>
      <c r="AD453" s="44">
        <v>8.9174767926321178E-4</v>
      </c>
      <c r="AE453" s="44">
        <v>1.0583796054851673E-3</v>
      </c>
      <c r="AF453" s="44">
        <v>8.7137532071452771E-4</v>
      </c>
      <c r="AG453" s="44">
        <v>8.5857240133818875E-4</v>
      </c>
      <c r="AH453" s="44">
        <v>1.3535031847133757E-3</v>
      </c>
      <c r="AI453" s="44">
        <v>2.4252579592556663E-3</v>
      </c>
      <c r="AJ453" s="44">
        <v>8.9731940027260332E-3</v>
      </c>
      <c r="AK453" s="44">
        <v>1.0739074646176313E-3</v>
      </c>
      <c r="AL453" s="44">
        <v>2.6748792689627252E-3</v>
      </c>
    </row>
    <row r="454" spans="1:38">
      <c r="A454" s="1" t="s">
        <v>52</v>
      </c>
      <c r="B454" s="1" t="s">
        <v>84</v>
      </c>
      <c r="C454" s="3">
        <v>38824</v>
      </c>
      <c r="D454" s="3">
        <v>72227</v>
      </c>
      <c r="E454" s="3">
        <v>77789</v>
      </c>
      <c r="F454" s="3">
        <v>70992</v>
      </c>
      <c r="G454" s="3">
        <v>63308</v>
      </c>
      <c r="H454" s="3">
        <v>78132</v>
      </c>
      <c r="I454" s="3">
        <v>65904</v>
      </c>
      <c r="J454" s="3">
        <v>35773</v>
      </c>
      <c r="K454" s="3">
        <v>20394</v>
      </c>
      <c r="L454" s="3">
        <v>7793</v>
      </c>
      <c r="M454" s="3">
        <v>467176</v>
      </c>
      <c r="N454" s="3">
        <v>63960</v>
      </c>
      <c r="O454" s="4">
        <v>123</v>
      </c>
      <c r="P454" s="4">
        <v>68</v>
      </c>
      <c r="Q454" s="4">
        <v>45</v>
      </c>
      <c r="R454" s="4">
        <v>65</v>
      </c>
      <c r="S454" s="4">
        <v>65</v>
      </c>
      <c r="T454" s="4">
        <v>64</v>
      </c>
      <c r="U454" s="4">
        <v>62</v>
      </c>
      <c r="V454" s="4">
        <v>59</v>
      </c>
      <c r="W454" s="4">
        <v>52</v>
      </c>
      <c r="X454" s="4">
        <v>66</v>
      </c>
      <c r="Y454" s="4">
        <v>492</v>
      </c>
      <c r="Z454" s="4">
        <v>177</v>
      </c>
      <c r="AA454" s="44">
        <v>3.168143416443437E-3</v>
      </c>
      <c r="AB454" s="44">
        <v>9.4147617926814071E-4</v>
      </c>
      <c r="AC454" s="44">
        <v>5.7848796102276672E-4</v>
      </c>
      <c r="AD454" s="44">
        <v>9.1559612350687397E-4</v>
      </c>
      <c r="AE454" s="44">
        <v>1.0267264800657104E-3</v>
      </c>
      <c r="AF454" s="44">
        <v>8.1912660625607951E-4</v>
      </c>
      <c r="AG454" s="44">
        <v>9.4076232095168725E-4</v>
      </c>
      <c r="AH454" s="44">
        <v>1.6492885695915914E-3</v>
      </c>
      <c r="AI454" s="44">
        <v>2.5497695400608024E-3</v>
      </c>
      <c r="AJ454" s="44">
        <v>8.4691389708712941E-3</v>
      </c>
      <c r="AK454" s="44">
        <v>1.053136291247838E-3</v>
      </c>
      <c r="AL454" s="44">
        <v>2.7673545966228892E-3</v>
      </c>
    </row>
    <row r="455" spans="1:38">
      <c r="A455" s="1" t="s">
        <v>52</v>
      </c>
      <c r="B455" s="1" t="s">
        <v>85</v>
      </c>
      <c r="C455" s="3">
        <v>38455</v>
      </c>
      <c r="D455" s="3">
        <v>73894</v>
      </c>
      <c r="E455" s="3">
        <v>79269</v>
      </c>
      <c r="F455" s="3">
        <v>76964</v>
      </c>
      <c r="G455" s="3">
        <v>68847</v>
      </c>
      <c r="H455" s="3">
        <v>82173</v>
      </c>
      <c r="I455" s="3">
        <v>71093</v>
      </c>
      <c r="J455" s="3">
        <v>38541</v>
      </c>
      <c r="K455" s="3">
        <v>21766</v>
      </c>
      <c r="L455" s="3">
        <v>8579</v>
      </c>
      <c r="M455" s="3">
        <v>490695</v>
      </c>
      <c r="N455" s="3">
        <v>68886</v>
      </c>
      <c r="O455" s="4">
        <v>124</v>
      </c>
      <c r="P455" s="4">
        <v>72</v>
      </c>
      <c r="Q455" s="4">
        <v>55</v>
      </c>
      <c r="R455" s="4">
        <v>38</v>
      </c>
      <c r="S455" s="4">
        <v>61</v>
      </c>
      <c r="T455" s="4">
        <v>41</v>
      </c>
      <c r="U455" s="4">
        <v>69</v>
      </c>
      <c r="V455" s="4">
        <v>70</v>
      </c>
      <c r="W455" s="4">
        <v>53</v>
      </c>
      <c r="X455" s="4">
        <v>58</v>
      </c>
      <c r="Y455" s="4">
        <v>460</v>
      </c>
      <c r="Z455" s="4">
        <v>181</v>
      </c>
      <c r="AA455" s="44">
        <v>3.2245481731894422E-3</v>
      </c>
      <c r="AB455" s="44">
        <v>9.7436869028608543E-4</v>
      </c>
      <c r="AC455" s="44">
        <v>6.9383996265879472E-4</v>
      </c>
      <c r="AD455" s="44">
        <v>4.9373733173951461E-4</v>
      </c>
      <c r="AE455" s="44">
        <v>8.86022629889465E-4</v>
      </c>
      <c r="AF455" s="44">
        <v>4.9894734280116345E-4</v>
      </c>
      <c r="AG455" s="44">
        <v>9.7055968942089935E-4</v>
      </c>
      <c r="AH455" s="44">
        <v>1.8162476323914792E-3</v>
      </c>
      <c r="AI455" s="44">
        <v>2.4349903519250205E-3</v>
      </c>
      <c r="AJ455" s="44">
        <v>6.7606947196642963E-3</v>
      </c>
      <c r="AK455" s="44">
        <v>9.3744586759596086E-4</v>
      </c>
      <c r="AL455" s="44">
        <v>2.6275295415614203E-3</v>
      </c>
    </row>
    <row r="456" spans="1:38">
      <c r="A456" s="1" t="s">
        <v>52</v>
      </c>
      <c r="B456" s="1" t="s">
        <v>86</v>
      </c>
      <c r="C456" s="3">
        <v>34096</v>
      </c>
      <c r="D456" s="3">
        <v>65882</v>
      </c>
      <c r="E456" s="3">
        <v>70779</v>
      </c>
      <c r="F456" s="3">
        <v>68627</v>
      </c>
      <c r="G456" s="3">
        <v>59628</v>
      </c>
      <c r="H456" s="3">
        <v>69990</v>
      </c>
      <c r="I456" s="3">
        <v>66498</v>
      </c>
      <c r="J456" s="3">
        <v>36224</v>
      </c>
      <c r="K456" s="3">
        <v>19805</v>
      </c>
      <c r="L456" s="3">
        <v>7621</v>
      </c>
      <c r="M456" s="3">
        <v>435500</v>
      </c>
      <c r="N456" s="3">
        <v>63650</v>
      </c>
      <c r="O456" s="4">
        <v>106</v>
      </c>
      <c r="P456" s="4">
        <v>56</v>
      </c>
      <c r="Q456" s="4">
        <v>58</v>
      </c>
      <c r="R456" s="4">
        <v>57</v>
      </c>
      <c r="S456" s="4">
        <v>55</v>
      </c>
      <c r="T456" s="4">
        <v>71</v>
      </c>
      <c r="U456" s="4">
        <v>58</v>
      </c>
      <c r="V456" s="4">
        <v>48</v>
      </c>
      <c r="W456" s="4">
        <v>48</v>
      </c>
      <c r="X456" s="4">
        <v>47</v>
      </c>
      <c r="Y456" s="4">
        <v>461</v>
      </c>
      <c r="Z456" s="4">
        <v>143</v>
      </c>
      <c r="AA456" s="44">
        <v>3.1088690755513844E-3</v>
      </c>
      <c r="AB456" s="44">
        <v>8.5000455359582284E-4</v>
      </c>
      <c r="AC456" s="44">
        <v>8.1945209737351477E-4</v>
      </c>
      <c r="AD456" s="44">
        <v>8.3057688664811221E-4</v>
      </c>
      <c r="AE456" s="44">
        <v>9.2238545649694773E-4</v>
      </c>
      <c r="AF456" s="44">
        <v>1.0144306329475639E-3</v>
      </c>
      <c r="AG456" s="44">
        <v>8.7220668290775665E-4</v>
      </c>
      <c r="AH456" s="44">
        <v>1.3250883392226149E-3</v>
      </c>
      <c r="AI456" s="44">
        <v>2.4236303963645544E-3</v>
      </c>
      <c r="AJ456" s="44">
        <v>6.167169662773914E-3</v>
      </c>
      <c r="AK456" s="44">
        <v>1.0585533869115959E-3</v>
      </c>
      <c r="AL456" s="44">
        <v>2.2466614296936371E-3</v>
      </c>
    </row>
    <row r="457" spans="1:38">
      <c r="A457" s="1" t="s">
        <v>52</v>
      </c>
      <c r="B457" s="1" t="s">
        <v>87</v>
      </c>
      <c r="C457" s="3">
        <v>35910</v>
      </c>
      <c r="D457" s="3">
        <v>70760</v>
      </c>
      <c r="E457" s="3">
        <v>77058</v>
      </c>
      <c r="F457" s="3">
        <v>78030</v>
      </c>
      <c r="G457" s="3">
        <v>65630</v>
      </c>
      <c r="H457" s="3">
        <v>72773</v>
      </c>
      <c r="I457" s="3">
        <v>71566</v>
      </c>
      <c r="J457" s="3">
        <v>40327</v>
      </c>
      <c r="K457" s="3">
        <v>21278</v>
      </c>
      <c r="L457" s="3">
        <v>8257</v>
      </c>
      <c r="M457" s="3">
        <v>471727</v>
      </c>
      <c r="N457" s="3">
        <v>69862</v>
      </c>
      <c r="O457" s="4">
        <v>123</v>
      </c>
      <c r="P457" s="4">
        <v>68</v>
      </c>
      <c r="Q457" s="4">
        <v>64</v>
      </c>
      <c r="R457" s="4">
        <v>56</v>
      </c>
      <c r="S457" s="4">
        <v>71</v>
      </c>
      <c r="T457" s="4">
        <v>62</v>
      </c>
      <c r="U457" s="4">
        <v>65</v>
      </c>
      <c r="V457" s="4">
        <v>72</v>
      </c>
      <c r="W457" s="4">
        <v>58</v>
      </c>
      <c r="X457" s="4">
        <v>73</v>
      </c>
      <c r="Y457" s="4">
        <v>509</v>
      </c>
      <c r="Z457" s="4">
        <v>203</v>
      </c>
      <c r="AA457" s="44">
        <v>3.4252297410192149E-3</v>
      </c>
      <c r="AB457" s="44">
        <v>9.609949123798756E-4</v>
      </c>
      <c r="AC457" s="44">
        <v>8.3054322717952714E-4</v>
      </c>
      <c r="AD457" s="44">
        <v>7.1767268999102908E-4</v>
      </c>
      <c r="AE457" s="44">
        <v>1.0818223373457261E-3</v>
      </c>
      <c r="AF457" s="44">
        <v>8.5196432742912893E-4</v>
      </c>
      <c r="AG457" s="44">
        <v>9.0825252214738839E-4</v>
      </c>
      <c r="AH457" s="44">
        <v>1.7854043196865624E-3</v>
      </c>
      <c r="AI457" s="44">
        <v>2.7258200958736722E-3</v>
      </c>
      <c r="AJ457" s="44">
        <v>8.8409834080174395E-3</v>
      </c>
      <c r="AK457" s="44">
        <v>1.0790139211874666E-3</v>
      </c>
      <c r="AL457" s="44">
        <v>2.9057284360596604E-3</v>
      </c>
    </row>
    <row r="458" spans="1:38">
      <c r="A458" s="1" t="s">
        <v>52</v>
      </c>
      <c r="B458" s="1" t="s">
        <v>88</v>
      </c>
      <c r="C458" s="3">
        <v>32803</v>
      </c>
      <c r="D458" s="3">
        <v>66995</v>
      </c>
      <c r="E458" s="3">
        <v>72572</v>
      </c>
      <c r="F458" s="3">
        <v>68415</v>
      </c>
      <c r="G458" s="3">
        <v>59988</v>
      </c>
      <c r="H458" s="3">
        <v>66935</v>
      </c>
      <c r="I458" s="3">
        <v>70778</v>
      </c>
      <c r="J458" s="3">
        <v>41816</v>
      </c>
      <c r="K458" s="3">
        <v>21471</v>
      </c>
      <c r="L458" s="3">
        <v>8751</v>
      </c>
      <c r="M458" s="3">
        <v>438486</v>
      </c>
      <c r="N458" s="3">
        <v>72038</v>
      </c>
      <c r="O458" s="4">
        <v>118</v>
      </c>
      <c r="P458" s="4">
        <v>52</v>
      </c>
      <c r="Q458" s="4">
        <v>52</v>
      </c>
      <c r="R458" s="4">
        <v>59</v>
      </c>
      <c r="S458" s="4">
        <v>63</v>
      </c>
      <c r="T458" s="4">
        <v>57</v>
      </c>
      <c r="U458" s="4">
        <v>72</v>
      </c>
      <c r="V458" s="4">
        <v>71</v>
      </c>
      <c r="W458" s="4">
        <v>69</v>
      </c>
      <c r="X458" s="4">
        <v>70</v>
      </c>
      <c r="Y458" s="4">
        <v>473</v>
      </c>
      <c r="Z458" s="4">
        <v>210</v>
      </c>
      <c r="AA458" s="44">
        <v>3.5972319604914184E-3</v>
      </c>
      <c r="AB458" s="44">
        <v>7.7617732666616912E-4</v>
      </c>
      <c r="AC458" s="44">
        <v>7.165297911040071E-4</v>
      </c>
      <c r="AD458" s="44">
        <v>8.623839801213184E-4</v>
      </c>
      <c r="AE458" s="44">
        <v>1.0502100420084017E-3</v>
      </c>
      <c r="AF458" s="44">
        <v>8.5157242100545303E-4</v>
      </c>
      <c r="AG458" s="44">
        <v>1.0172652519144366E-3</v>
      </c>
      <c r="AH458" s="44">
        <v>1.6979146738090682E-3</v>
      </c>
      <c r="AI458" s="44">
        <v>3.2136369987424899E-3</v>
      </c>
      <c r="AJ458" s="44">
        <v>7.9990858187635704E-3</v>
      </c>
      <c r="AK458" s="44">
        <v>1.0787117490638242E-3</v>
      </c>
      <c r="AL458" s="44">
        <v>2.9151281268219552E-3</v>
      </c>
    </row>
    <row r="459" spans="1:38">
      <c r="A459" s="1" t="s">
        <v>52</v>
      </c>
      <c r="B459" s="1" t="s">
        <v>89</v>
      </c>
      <c r="C459" s="3">
        <v>32212</v>
      </c>
      <c r="D459" s="3">
        <v>67026</v>
      </c>
      <c r="E459" s="3">
        <v>65014</v>
      </c>
      <c r="F459" s="3">
        <v>65871</v>
      </c>
      <c r="G459" s="3">
        <v>59141</v>
      </c>
      <c r="H459" s="3">
        <v>62572</v>
      </c>
      <c r="I459" s="3">
        <v>67319</v>
      </c>
      <c r="J459" s="3">
        <v>41482</v>
      </c>
      <c r="K459" s="3">
        <v>21250</v>
      </c>
      <c r="L459" s="3">
        <v>8470</v>
      </c>
      <c r="M459" s="3">
        <v>419155</v>
      </c>
      <c r="N459" s="3">
        <v>71202</v>
      </c>
      <c r="O459" s="4">
        <v>140</v>
      </c>
      <c r="P459" s="4">
        <v>64</v>
      </c>
      <c r="Q459" s="4">
        <v>53</v>
      </c>
      <c r="R459" s="4">
        <v>58</v>
      </c>
      <c r="S459" s="4">
        <v>65</v>
      </c>
      <c r="T459" s="4">
        <v>60</v>
      </c>
      <c r="U459" s="4">
        <v>51</v>
      </c>
      <c r="V459" s="4">
        <v>61</v>
      </c>
      <c r="W459" s="4">
        <v>46</v>
      </c>
      <c r="X459" s="4">
        <v>45</v>
      </c>
      <c r="Y459" s="4">
        <v>491</v>
      </c>
      <c r="Z459" s="4">
        <v>152</v>
      </c>
      <c r="AA459" s="44">
        <v>4.3462063827145164E-3</v>
      </c>
      <c r="AB459" s="44">
        <v>9.548533404947334E-4</v>
      </c>
      <c r="AC459" s="44">
        <v>8.152090319008214E-4</v>
      </c>
      <c r="AD459" s="44">
        <v>8.8050887340407769E-4</v>
      </c>
      <c r="AE459" s="44">
        <v>1.099068328232529E-3</v>
      </c>
      <c r="AF459" s="44">
        <v>9.5889535255385793E-4</v>
      </c>
      <c r="AG459" s="44">
        <v>7.5758701109642152E-4</v>
      </c>
      <c r="AH459" s="44">
        <v>1.470517332819054E-3</v>
      </c>
      <c r="AI459" s="44">
        <v>2.164705882352941E-3</v>
      </c>
      <c r="AJ459" s="44">
        <v>5.3128689492325859E-3</v>
      </c>
      <c r="AK459" s="44">
        <v>1.1714043730839427E-3</v>
      </c>
      <c r="AL459" s="44">
        <v>2.1347714951827196E-3</v>
      </c>
    </row>
    <row r="460" spans="1:38">
      <c r="A460" s="1" t="s">
        <v>52</v>
      </c>
      <c r="B460" s="1" t="s">
        <v>90</v>
      </c>
      <c r="C460" s="3">
        <v>34227</v>
      </c>
      <c r="D460" s="3">
        <v>72247</v>
      </c>
      <c r="E460" s="3">
        <v>75543</v>
      </c>
      <c r="F460" s="3">
        <v>76586</v>
      </c>
      <c r="G460" s="3">
        <v>65717</v>
      </c>
      <c r="H460" s="3">
        <v>66377</v>
      </c>
      <c r="I460" s="3">
        <v>74600</v>
      </c>
      <c r="J460" s="3">
        <v>45551</v>
      </c>
      <c r="K460" s="3">
        <v>21917</v>
      </c>
      <c r="L460" s="3">
        <v>8928</v>
      </c>
      <c r="M460" s="3">
        <v>465297</v>
      </c>
      <c r="N460" s="3">
        <v>76396</v>
      </c>
      <c r="O460" s="4">
        <v>116</v>
      </c>
      <c r="P460" s="4">
        <v>45</v>
      </c>
      <c r="Q460" s="4">
        <v>60</v>
      </c>
      <c r="R460" s="4">
        <v>61</v>
      </c>
      <c r="S460" s="4">
        <v>53</v>
      </c>
      <c r="T460" s="4">
        <v>49</v>
      </c>
      <c r="U460" s="4">
        <v>58</v>
      </c>
      <c r="V460" s="4">
        <v>57</v>
      </c>
      <c r="W460" s="4">
        <v>64</v>
      </c>
      <c r="X460" s="4">
        <v>62</v>
      </c>
      <c r="Y460" s="4">
        <v>442</v>
      </c>
      <c r="Z460" s="4">
        <v>183</v>
      </c>
      <c r="AA460" s="44">
        <v>3.3891372308411487E-3</v>
      </c>
      <c r="AB460" s="44">
        <v>6.2286323307542179E-4</v>
      </c>
      <c r="AC460" s="44">
        <v>7.9424963265954489E-4</v>
      </c>
      <c r="AD460" s="44">
        <v>7.9649022014467393E-4</v>
      </c>
      <c r="AE460" s="44">
        <v>8.0648842765190137E-4</v>
      </c>
      <c r="AF460" s="44">
        <v>7.3820751163806736E-4</v>
      </c>
      <c r="AG460" s="44">
        <v>7.7747989276139408E-4</v>
      </c>
      <c r="AH460" s="44">
        <v>1.2513446466597879E-3</v>
      </c>
      <c r="AI460" s="44">
        <v>2.9201076789706622E-3</v>
      </c>
      <c r="AJ460" s="44">
        <v>6.9444444444444441E-3</v>
      </c>
      <c r="AK460" s="44">
        <v>9.4993090434711594E-4</v>
      </c>
      <c r="AL460" s="44">
        <v>2.3954133724278757E-3</v>
      </c>
    </row>
    <row r="461" spans="1:38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4"/>
      <c r="R461" s="4"/>
      <c r="S461" s="4"/>
      <c r="T461" s="4"/>
      <c r="U461" s="4"/>
      <c r="V461" s="4"/>
      <c r="W461" s="4"/>
      <c r="X461" s="4"/>
      <c r="Y461" s="5"/>
      <c r="Z461" s="5"/>
    </row>
    <row r="462" spans="1:38">
      <c r="A462" s="40" t="s">
        <v>137</v>
      </c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4"/>
      <c r="R462" s="4"/>
      <c r="S462" s="4"/>
      <c r="T462" s="4"/>
      <c r="U462" s="4"/>
      <c r="V462" s="4"/>
      <c r="W462" s="4"/>
      <c r="X462" s="4"/>
      <c r="Y462" s="5"/>
      <c r="Z462" s="5"/>
    </row>
    <row r="463" spans="1:38">
      <c r="A463" s="43" t="s">
        <v>58</v>
      </c>
      <c r="C463" s="16">
        <f>AVERAGE(C$2:C$460)</f>
        <v>386282.97385620914</v>
      </c>
      <c r="D463" s="16">
        <f>AVERAGE(D$2:D$460)</f>
        <v>786272.23747276689</v>
      </c>
      <c r="E463" s="16">
        <f t="shared" ref="E463:Z463" si="0">AVERAGE(E$2:E$460)</f>
        <v>838030.90196078434</v>
      </c>
      <c r="F463" s="16">
        <f t="shared" si="0"/>
        <v>805692.46623093681</v>
      </c>
      <c r="G463" s="16">
        <f t="shared" si="0"/>
        <v>793104.28758169932</v>
      </c>
      <c r="H463" s="16">
        <f t="shared" si="0"/>
        <v>844879.26797385619</v>
      </c>
      <c r="I463" s="16">
        <f t="shared" si="0"/>
        <v>712777.22657952073</v>
      </c>
      <c r="J463" s="16">
        <f t="shared" si="0"/>
        <v>443219.26361655776</v>
      </c>
      <c r="K463" s="16">
        <f t="shared" si="0"/>
        <v>255805.63398692809</v>
      </c>
      <c r="L463" s="16">
        <f t="shared" si="0"/>
        <v>107964.78213507625</v>
      </c>
      <c r="M463" s="16">
        <f t="shared" si="0"/>
        <v>5167039.3616557736</v>
      </c>
      <c r="N463" s="16">
        <f t="shared" si="0"/>
        <v>806989.67973856209</v>
      </c>
      <c r="O463" s="16">
        <f>AVERAGE(O$2:O$460)</f>
        <v>120.55119825708061</v>
      </c>
      <c r="P463" s="16">
        <f>AVERAGE(P$2:P$460)</f>
        <v>60.167755991285404</v>
      </c>
      <c r="Q463" s="16">
        <f t="shared" si="0"/>
        <v>59.553376906318086</v>
      </c>
      <c r="R463" s="16">
        <f t="shared" si="0"/>
        <v>61.272331154684096</v>
      </c>
      <c r="S463" s="16">
        <f t="shared" si="0"/>
        <v>61.795206971677558</v>
      </c>
      <c r="T463" s="16">
        <f t="shared" si="0"/>
        <v>71.19825708061002</v>
      </c>
      <c r="U463" s="16">
        <f t="shared" si="0"/>
        <v>103.14379084967321</v>
      </c>
      <c r="V463" s="16">
        <f t="shared" si="0"/>
        <v>150.93899782135077</v>
      </c>
      <c r="W463" s="16">
        <f t="shared" si="0"/>
        <v>269.01089324618738</v>
      </c>
      <c r="X463" s="16">
        <f t="shared" si="0"/>
        <v>476.838779956427</v>
      </c>
      <c r="Y463" s="16">
        <f t="shared" si="0"/>
        <v>537.68191721132894</v>
      </c>
      <c r="Z463" s="16">
        <f t="shared" si="0"/>
        <v>896.78867102396509</v>
      </c>
      <c r="AC463" t="s">
        <v>161</v>
      </c>
    </row>
    <row r="464" spans="1:38">
      <c r="A464" s="43" t="s">
        <v>131</v>
      </c>
      <c r="C464" s="16">
        <f>MEDIAN(C$2:C$460)</f>
        <v>261983</v>
      </c>
      <c r="D464" s="16">
        <f t="shared" ref="D464:Z464" si="1">MEDIAN(D$2:D$460)</f>
        <v>534883</v>
      </c>
      <c r="E464" s="16">
        <f t="shared" si="1"/>
        <v>554190</v>
      </c>
      <c r="F464" s="16">
        <f t="shared" si="1"/>
        <v>534071</v>
      </c>
      <c r="G464" s="16">
        <f t="shared" si="1"/>
        <v>530602</v>
      </c>
      <c r="H464" s="16">
        <f t="shared" si="1"/>
        <v>581003</v>
      </c>
      <c r="I464" s="16">
        <f t="shared" si="1"/>
        <v>514633</v>
      </c>
      <c r="J464" s="16">
        <f t="shared" si="1"/>
        <v>303897</v>
      </c>
      <c r="K464" s="16">
        <f t="shared" si="1"/>
        <v>171600</v>
      </c>
      <c r="L464" s="16">
        <f t="shared" si="1"/>
        <v>70492</v>
      </c>
      <c r="M464" s="16">
        <f t="shared" si="1"/>
        <v>3537226</v>
      </c>
      <c r="N464" s="16">
        <f t="shared" si="1"/>
        <v>546937</v>
      </c>
      <c r="O464" s="16">
        <f t="shared" si="1"/>
        <v>121</v>
      </c>
      <c r="P464" s="16">
        <f t="shared" si="1"/>
        <v>60</v>
      </c>
      <c r="Q464" s="16">
        <f t="shared" si="1"/>
        <v>59</v>
      </c>
      <c r="R464" s="16">
        <f t="shared" si="1"/>
        <v>62</v>
      </c>
      <c r="S464" s="16">
        <f t="shared" si="1"/>
        <v>61</v>
      </c>
      <c r="T464" s="16">
        <f t="shared" si="1"/>
        <v>64</v>
      </c>
      <c r="U464" s="16">
        <f t="shared" si="1"/>
        <v>70</v>
      </c>
      <c r="V464" s="16">
        <f t="shared" si="1"/>
        <v>84</v>
      </c>
      <c r="W464" s="16">
        <f t="shared" si="1"/>
        <v>168</v>
      </c>
      <c r="X464" s="16">
        <f t="shared" si="1"/>
        <v>320</v>
      </c>
      <c r="Y464" s="16">
        <f t="shared" si="1"/>
        <v>498</v>
      </c>
      <c r="Z464" s="16">
        <f t="shared" si="1"/>
        <v>578</v>
      </c>
    </row>
    <row r="465" spans="1:26">
      <c r="A465" s="43" t="s">
        <v>132</v>
      </c>
      <c r="C465" s="19" t="str">
        <f>IF(ISNA(MODE(C$2:C$460)),"No Mode",(MODE(C$2:C$460)))</f>
        <v>No Mode</v>
      </c>
      <c r="D465" s="19" t="str">
        <f t="shared" ref="D465:Z465" si="2">IF(ISNA(MODE(D$2:D$460)),"No Mode",(MODE(D$2:D$460)))</f>
        <v>No Mode</v>
      </c>
      <c r="E465" s="19" t="str">
        <f t="shared" si="2"/>
        <v>No Mode</v>
      </c>
      <c r="F465" s="19" t="str">
        <f t="shared" si="2"/>
        <v>No Mode</v>
      </c>
      <c r="G465" s="19" t="str">
        <f t="shared" si="2"/>
        <v>No Mode</v>
      </c>
      <c r="H465" s="19" t="str">
        <f t="shared" si="2"/>
        <v>No Mode</v>
      </c>
      <c r="I465" s="19" t="str">
        <f t="shared" si="2"/>
        <v>No Mode</v>
      </c>
      <c r="J465" s="19" t="str">
        <f t="shared" si="2"/>
        <v>No Mode</v>
      </c>
      <c r="K465" s="19" t="str">
        <f t="shared" si="2"/>
        <v>No Mode</v>
      </c>
      <c r="L465" s="19" t="str">
        <f t="shared" si="2"/>
        <v>No Mode</v>
      </c>
      <c r="M465" s="19" t="str">
        <f t="shared" si="2"/>
        <v>No Mode</v>
      </c>
      <c r="N465" s="19" t="str">
        <f t="shared" si="2"/>
        <v>No Mode</v>
      </c>
      <c r="O465" s="19">
        <f t="shared" si="2"/>
        <v>118</v>
      </c>
      <c r="P465" s="19">
        <f t="shared" si="2"/>
        <v>56</v>
      </c>
      <c r="Q465" s="19">
        <f t="shared" si="2"/>
        <v>60</v>
      </c>
      <c r="R465" s="19">
        <f t="shared" si="2"/>
        <v>57</v>
      </c>
      <c r="S465" s="19">
        <f t="shared" si="2"/>
        <v>65</v>
      </c>
      <c r="T465" s="19">
        <f t="shared" si="2"/>
        <v>58</v>
      </c>
      <c r="U465" s="19">
        <f t="shared" si="2"/>
        <v>70</v>
      </c>
      <c r="V465" s="19">
        <f t="shared" si="2"/>
        <v>57</v>
      </c>
      <c r="W465" s="19">
        <f t="shared" si="2"/>
        <v>64</v>
      </c>
      <c r="X465" s="19">
        <f t="shared" si="2"/>
        <v>348</v>
      </c>
      <c r="Y465" s="19">
        <f t="shared" si="2"/>
        <v>496</v>
      </c>
      <c r="Z465" s="19">
        <f t="shared" si="2"/>
        <v>230</v>
      </c>
    </row>
    <row r="466" spans="1:26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22" t="s">
        <v>140</v>
      </c>
      <c r="C467" s="20" t="str">
        <f>IF(C463&gt;C464,"Right Skewed",IF(C463&lt;C464,"Left Skewed","Symmetrical"))</f>
        <v>Right Skewed</v>
      </c>
      <c r="D467" s="20" t="str">
        <f t="shared" ref="D467:X467" si="3">IF(D463&gt;D464,"Right Skewed",IF(D463&lt;D464,"Left Skewed","Symmetrical"))</f>
        <v>Right Skewed</v>
      </c>
      <c r="E467" s="20" t="str">
        <f t="shared" si="3"/>
        <v>Right Skewed</v>
      </c>
      <c r="F467" s="20" t="str">
        <f t="shared" si="3"/>
        <v>Right Skewed</v>
      </c>
      <c r="G467" s="20" t="str">
        <f t="shared" si="3"/>
        <v>Right Skewed</v>
      </c>
      <c r="H467" s="20" t="str">
        <f t="shared" si="3"/>
        <v>Right Skewed</v>
      </c>
      <c r="I467" s="20" t="str">
        <f t="shared" si="3"/>
        <v>Right Skewed</v>
      </c>
      <c r="J467" s="20" t="str">
        <f t="shared" si="3"/>
        <v>Right Skewed</v>
      </c>
      <c r="K467" s="20" t="str">
        <f t="shared" si="3"/>
        <v>Right Skewed</v>
      </c>
      <c r="L467" s="20" t="str">
        <f t="shared" si="3"/>
        <v>Right Skewed</v>
      </c>
      <c r="M467" s="20" t="str">
        <f>IF(M463&gt;M464,"Right Skewed",IF(M463&lt;M464,"Left Skewed","Symmetrical"))</f>
        <v>Right Skewed</v>
      </c>
      <c r="N467" s="20" t="str">
        <f>IF(N463&gt;N464,"Right Skewed",IF(N463&lt;N464,"Left Skewed","Symmetrical"))</f>
        <v>Right Skewed</v>
      </c>
      <c r="O467" s="20" t="str">
        <f t="shared" si="3"/>
        <v>Left Skewed</v>
      </c>
      <c r="P467" s="20" t="str">
        <f>IF(P463&gt;P464,"Right Skewed",IF(P463&lt;P464,"Left Skewed","Symmetrical"))</f>
        <v>Right Skewed</v>
      </c>
      <c r="Q467" s="20" t="str">
        <f t="shared" si="3"/>
        <v>Right Skewed</v>
      </c>
      <c r="R467" s="20" t="str">
        <f t="shared" si="3"/>
        <v>Left Skewed</v>
      </c>
      <c r="S467" s="20" t="str">
        <f t="shared" si="3"/>
        <v>Right Skewed</v>
      </c>
      <c r="T467" s="20" t="str">
        <f t="shared" si="3"/>
        <v>Right Skewed</v>
      </c>
      <c r="U467" s="20" t="str">
        <f t="shared" si="3"/>
        <v>Right Skewed</v>
      </c>
      <c r="V467" s="20" t="str">
        <f t="shared" si="3"/>
        <v>Right Skewed</v>
      </c>
      <c r="W467" s="20" t="str">
        <f t="shared" si="3"/>
        <v>Right Skewed</v>
      </c>
      <c r="X467" s="20" t="str">
        <f t="shared" si="3"/>
        <v>Right Skewed</v>
      </c>
      <c r="Y467" s="20" t="str">
        <f>IF(Y463&gt;Y464,"Right Skewed",IF(Y463&lt;Y464,"Left Skewed","Symmetrical"))</f>
        <v>Right Skewed</v>
      </c>
      <c r="Z467" s="20" t="str">
        <f>IF(Z463&gt;Z464,"Right Skewed",IF(Z463&lt;Z464,"Left Skewed","Symmetrical"))</f>
        <v>Right Skewed</v>
      </c>
    </row>
    <row r="468" spans="1:26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0" t="s">
        <v>62</v>
      </c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3" t="s">
        <v>142</v>
      </c>
      <c r="C470" s="16">
        <f t="shared" ref="C470:Z470" si="4">MIN(C$2:C$460)</f>
        <v>24255</v>
      </c>
      <c r="D470" s="16">
        <f t="shared" si="4"/>
        <v>52027</v>
      </c>
      <c r="E470" s="16">
        <f t="shared" si="4"/>
        <v>65014</v>
      </c>
      <c r="F470" s="16">
        <f t="shared" si="4"/>
        <v>58373</v>
      </c>
      <c r="G470" s="16">
        <f t="shared" si="4"/>
        <v>57037</v>
      </c>
      <c r="H470" s="16">
        <f t="shared" si="4"/>
        <v>62572</v>
      </c>
      <c r="I470" s="16">
        <f t="shared" si="4"/>
        <v>61509</v>
      </c>
      <c r="J470" s="16">
        <f t="shared" si="4"/>
        <v>29678</v>
      </c>
      <c r="K470" s="16">
        <f t="shared" si="4"/>
        <v>13707</v>
      </c>
      <c r="L470" s="16">
        <f t="shared" si="4"/>
        <v>3952</v>
      </c>
      <c r="M470" s="16">
        <f t="shared" si="4"/>
        <v>417526</v>
      </c>
      <c r="N470" s="16">
        <f t="shared" si="4"/>
        <v>47816</v>
      </c>
      <c r="O470" s="16">
        <f t="shared" si="4"/>
        <v>88</v>
      </c>
      <c r="P470" s="16">
        <f t="shared" si="4"/>
        <v>31</v>
      </c>
      <c r="Q470" s="16">
        <f t="shared" si="4"/>
        <v>32</v>
      </c>
      <c r="R470" s="16">
        <f t="shared" si="4"/>
        <v>29</v>
      </c>
      <c r="S470" s="16">
        <f t="shared" si="4"/>
        <v>34</v>
      </c>
      <c r="T470" s="16">
        <f t="shared" si="4"/>
        <v>34</v>
      </c>
      <c r="U470" s="16">
        <f t="shared" si="4"/>
        <v>38</v>
      </c>
      <c r="V470" s="16">
        <f t="shared" si="4"/>
        <v>35</v>
      </c>
      <c r="W470" s="16">
        <f t="shared" si="4"/>
        <v>38</v>
      </c>
      <c r="X470" s="16">
        <f t="shared" si="4"/>
        <v>45</v>
      </c>
      <c r="Y470" s="16">
        <f t="shared" si="4"/>
        <v>422</v>
      </c>
      <c r="Z470" s="16">
        <f t="shared" si="4"/>
        <v>143</v>
      </c>
    </row>
    <row r="471" spans="1:26">
      <c r="A471" s="43" t="s">
        <v>143</v>
      </c>
      <c r="C471" s="16">
        <f t="shared" ref="C471:Z471" si="5">MAX(C$2:C$460)</f>
        <v>2705688</v>
      </c>
      <c r="D471" s="16">
        <f t="shared" si="5"/>
        <v>5120725</v>
      </c>
      <c r="E471" s="16">
        <f t="shared" si="5"/>
        <v>5593680</v>
      </c>
      <c r="F471" s="16">
        <f t="shared" si="5"/>
        <v>5762760</v>
      </c>
      <c r="G471" s="16">
        <f t="shared" si="5"/>
        <v>5350966</v>
      </c>
      <c r="H471" s="16">
        <f t="shared" si="5"/>
        <v>5241677</v>
      </c>
      <c r="I471" s="16">
        <f t="shared" si="5"/>
        <v>4543110</v>
      </c>
      <c r="J471" s="16">
        <f t="shared" si="5"/>
        <v>2909151</v>
      </c>
      <c r="K471" s="16">
        <f t="shared" si="5"/>
        <v>1488220</v>
      </c>
      <c r="L471" s="16">
        <f t="shared" si="5"/>
        <v>681333</v>
      </c>
      <c r="M471" s="16">
        <f t="shared" si="5"/>
        <v>33617086</v>
      </c>
      <c r="N471" s="16">
        <f t="shared" si="5"/>
        <v>5078704</v>
      </c>
      <c r="O471" s="16">
        <f t="shared" si="5"/>
        <v>156</v>
      </c>
      <c r="P471" s="16">
        <f t="shared" si="5"/>
        <v>82</v>
      </c>
      <c r="Q471" s="16">
        <f t="shared" si="5"/>
        <v>83</v>
      </c>
      <c r="R471" s="16">
        <f t="shared" si="5"/>
        <v>124</v>
      </c>
      <c r="S471" s="16">
        <f t="shared" si="5"/>
        <v>182</v>
      </c>
      <c r="T471" s="16">
        <f t="shared" si="5"/>
        <v>346</v>
      </c>
      <c r="U471" s="16">
        <f t="shared" si="5"/>
        <v>589</v>
      </c>
      <c r="V471" s="16">
        <f t="shared" si="5"/>
        <v>930</v>
      </c>
      <c r="W471" s="16">
        <f t="shared" si="5"/>
        <v>1633</v>
      </c>
      <c r="X471" s="16">
        <f t="shared" si="5"/>
        <v>3264</v>
      </c>
      <c r="Y471" s="16">
        <f t="shared" si="5"/>
        <v>1334</v>
      </c>
      <c r="Z471" s="16">
        <f t="shared" si="5"/>
        <v>5694</v>
      </c>
    </row>
    <row r="472" spans="1:26">
      <c r="A472" s="43" t="s">
        <v>136</v>
      </c>
      <c r="C472" s="16">
        <f t="shared" ref="C472:Z472" si="6">MAX(C$2:C$460)-MIN(C$2:C$460)</f>
        <v>2681433</v>
      </c>
      <c r="D472" s="16">
        <f t="shared" si="6"/>
        <v>5068698</v>
      </c>
      <c r="E472" s="16">
        <f t="shared" si="6"/>
        <v>5528666</v>
      </c>
      <c r="F472" s="16">
        <f t="shared" si="6"/>
        <v>5704387</v>
      </c>
      <c r="G472" s="16">
        <f t="shared" si="6"/>
        <v>5293929</v>
      </c>
      <c r="H472" s="16">
        <f t="shared" si="6"/>
        <v>5179105</v>
      </c>
      <c r="I472" s="16">
        <f t="shared" si="6"/>
        <v>4481601</v>
      </c>
      <c r="J472" s="16">
        <f t="shared" si="6"/>
        <v>2879473</v>
      </c>
      <c r="K472" s="16">
        <f t="shared" si="6"/>
        <v>1474513</v>
      </c>
      <c r="L472" s="16">
        <f t="shared" si="6"/>
        <v>677381</v>
      </c>
      <c r="M472" s="16">
        <f t="shared" si="6"/>
        <v>33199560</v>
      </c>
      <c r="N472" s="16">
        <f t="shared" si="6"/>
        <v>5030888</v>
      </c>
      <c r="O472" s="16">
        <f t="shared" si="6"/>
        <v>68</v>
      </c>
      <c r="P472" s="16">
        <f t="shared" si="6"/>
        <v>51</v>
      </c>
      <c r="Q472" s="16">
        <f t="shared" si="6"/>
        <v>51</v>
      </c>
      <c r="R472" s="16">
        <f t="shared" si="6"/>
        <v>95</v>
      </c>
      <c r="S472" s="16">
        <f t="shared" si="6"/>
        <v>148</v>
      </c>
      <c r="T472" s="16">
        <f t="shared" si="6"/>
        <v>312</v>
      </c>
      <c r="U472" s="16">
        <f t="shared" si="6"/>
        <v>551</v>
      </c>
      <c r="V472" s="16">
        <f t="shared" si="6"/>
        <v>895</v>
      </c>
      <c r="W472" s="16">
        <f t="shared" si="6"/>
        <v>1595</v>
      </c>
      <c r="X472" s="16">
        <f t="shared" si="6"/>
        <v>3219</v>
      </c>
      <c r="Y472" s="16">
        <f t="shared" si="6"/>
        <v>912</v>
      </c>
      <c r="Z472" s="16">
        <f t="shared" si="6"/>
        <v>5551</v>
      </c>
    </row>
    <row r="473" spans="1:26">
      <c r="A473" s="41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>
      <c r="A474" s="43" t="s">
        <v>133</v>
      </c>
      <c r="C474" s="16">
        <f t="shared" ref="C474:Z474" si="7">_xlfn.QUARTILE.EXC(C$2:C$460,1)</f>
        <v>96983</v>
      </c>
      <c r="D474" s="16">
        <f t="shared" si="7"/>
        <v>199014</v>
      </c>
      <c r="E474" s="16">
        <f t="shared" si="7"/>
        <v>215001</v>
      </c>
      <c r="F474" s="16">
        <f t="shared" si="7"/>
        <v>200459</v>
      </c>
      <c r="G474" s="16">
        <f t="shared" si="7"/>
        <v>190734</v>
      </c>
      <c r="H474" s="16">
        <f t="shared" si="7"/>
        <v>216656</v>
      </c>
      <c r="I474" s="16">
        <f t="shared" si="7"/>
        <v>196170</v>
      </c>
      <c r="J474" s="16">
        <f t="shared" si="7"/>
        <v>123370</v>
      </c>
      <c r="K474" s="16">
        <f t="shared" si="7"/>
        <v>69796</v>
      </c>
      <c r="L474" s="16">
        <f t="shared" si="7"/>
        <v>29626</v>
      </c>
      <c r="M474" s="16">
        <f t="shared" si="7"/>
        <v>1314459</v>
      </c>
      <c r="N474" s="16">
        <f t="shared" si="7"/>
        <v>226673</v>
      </c>
      <c r="O474" s="16">
        <f t="shared" si="7"/>
        <v>112</v>
      </c>
      <c r="P474" s="16">
        <f t="shared" si="7"/>
        <v>55</v>
      </c>
      <c r="Q474" s="16">
        <f t="shared" si="7"/>
        <v>54</v>
      </c>
      <c r="R474" s="16">
        <f t="shared" si="7"/>
        <v>55</v>
      </c>
      <c r="S474" s="16">
        <f t="shared" si="7"/>
        <v>55</v>
      </c>
      <c r="T474" s="16">
        <f t="shared" si="7"/>
        <v>56</v>
      </c>
      <c r="U474" s="16">
        <f t="shared" si="7"/>
        <v>60</v>
      </c>
      <c r="V474" s="16">
        <f t="shared" si="7"/>
        <v>63</v>
      </c>
      <c r="W474" s="16">
        <f t="shared" si="7"/>
        <v>75</v>
      </c>
      <c r="X474" s="16">
        <f t="shared" si="7"/>
        <v>129</v>
      </c>
      <c r="Y474" s="16">
        <f t="shared" si="7"/>
        <v>477</v>
      </c>
      <c r="Z474" s="16">
        <f t="shared" si="7"/>
        <v>265</v>
      </c>
    </row>
    <row r="475" spans="1:26">
      <c r="A475" s="43" t="s">
        <v>134</v>
      </c>
      <c r="C475" s="16">
        <f t="shared" ref="C475:Z475" si="8">_xlfn.QUARTILE.EXC(C$2:C$460,3)</f>
        <v>441188</v>
      </c>
      <c r="D475" s="16">
        <f t="shared" si="8"/>
        <v>892278</v>
      </c>
      <c r="E475" s="16">
        <f t="shared" si="8"/>
        <v>935329</v>
      </c>
      <c r="F475" s="16">
        <f t="shared" si="8"/>
        <v>938774</v>
      </c>
      <c r="G475" s="16">
        <f t="shared" si="8"/>
        <v>912734</v>
      </c>
      <c r="H475" s="16">
        <f t="shared" si="8"/>
        <v>990183</v>
      </c>
      <c r="I475" s="16">
        <f t="shared" si="8"/>
        <v>850763</v>
      </c>
      <c r="J475" s="16">
        <f t="shared" si="8"/>
        <v>532942</v>
      </c>
      <c r="K475" s="16">
        <f t="shared" si="8"/>
        <v>297915</v>
      </c>
      <c r="L475" s="16">
        <f t="shared" si="8"/>
        <v>117230</v>
      </c>
      <c r="M475" s="16">
        <f t="shared" si="8"/>
        <v>5766143</v>
      </c>
      <c r="N475" s="16">
        <f t="shared" si="8"/>
        <v>944145</v>
      </c>
      <c r="O475" s="16">
        <f t="shared" si="8"/>
        <v>129</v>
      </c>
      <c r="P475" s="16">
        <f t="shared" si="8"/>
        <v>66</v>
      </c>
      <c r="Q475" s="16">
        <f t="shared" si="8"/>
        <v>66</v>
      </c>
      <c r="R475" s="16">
        <f t="shared" si="8"/>
        <v>67</v>
      </c>
      <c r="S475" s="16">
        <f t="shared" si="8"/>
        <v>68</v>
      </c>
      <c r="T475" s="16">
        <f t="shared" si="8"/>
        <v>73</v>
      </c>
      <c r="U475" s="16">
        <f t="shared" si="8"/>
        <v>104</v>
      </c>
      <c r="V475" s="16">
        <f t="shared" si="8"/>
        <v>170</v>
      </c>
      <c r="W475" s="16">
        <f t="shared" si="8"/>
        <v>337</v>
      </c>
      <c r="X475" s="16">
        <f t="shared" si="8"/>
        <v>571</v>
      </c>
      <c r="Y475" s="16">
        <f t="shared" si="8"/>
        <v>546</v>
      </c>
      <c r="Z475" s="16">
        <f t="shared" si="8"/>
        <v>1117</v>
      </c>
    </row>
    <row r="476" spans="1:26">
      <c r="A476" s="43" t="s">
        <v>135</v>
      </c>
      <c r="C476" s="16">
        <f>C475-C474</f>
        <v>344205</v>
      </c>
      <c r="D476" s="16">
        <f t="shared" ref="D476:X476" si="9">D475-D474</f>
        <v>693264</v>
      </c>
      <c r="E476" s="16">
        <f t="shared" si="9"/>
        <v>720328</v>
      </c>
      <c r="F476" s="16">
        <f t="shared" si="9"/>
        <v>738315</v>
      </c>
      <c r="G476" s="16">
        <f t="shared" si="9"/>
        <v>722000</v>
      </c>
      <c r="H476" s="16">
        <f t="shared" si="9"/>
        <v>773527</v>
      </c>
      <c r="I476" s="16">
        <f t="shared" si="9"/>
        <v>654593</v>
      </c>
      <c r="J476" s="16">
        <f t="shared" si="9"/>
        <v>409572</v>
      </c>
      <c r="K476" s="16">
        <f t="shared" si="9"/>
        <v>228119</v>
      </c>
      <c r="L476" s="16">
        <f t="shared" si="9"/>
        <v>87604</v>
      </c>
      <c r="M476" s="16">
        <f>M475-M474</f>
        <v>4451684</v>
      </c>
      <c r="N476" s="16">
        <f>N475-N474</f>
        <v>717472</v>
      </c>
      <c r="O476" s="16">
        <f t="shared" si="9"/>
        <v>17</v>
      </c>
      <c r="P476" s="16">
        <f>P475-P474</f>
        <v>11</v>
      </c>
      <c r="Q476" s="16">
        <f t="shared" si="9"/>
        <v>12</v>
      </c>
      <c r="R476" s="16">
        <f t="shared" si="9"/>
        <v>12</v>
      </c>
      <c r="S476" s="16">
        <f t="shared" si="9"/>
        <v>13</v>
      </c>
      <c r="T476" s="16">
        <f t="shared" si="9"/>
        <v>17</v>
      </c>
      <c r="U476" s="16">
        <f t="shared" si="9"/>
        <v>44</v>
      </c>
      <c r="V476" s="16">
        <f t="shared" si="9"/>
        <v>107</v>
      </c>
      <c r="W476" s="16">
        <f t="shared" si="9"/>
        <v>262</v>
      </c>
      <c r="X476" s="16">
        <f t="shared" si="9"/>
        <v>442</v>
      </c>
      <c r="Y476" s="16">
        <f>Y475-Y474</f>
        <v>69</v>
      </c>
      <c r="Z476" s="16">
        <f>Z475-Z474</f>
        <v>852</v>
      </c>
    </row>
    <row r="477" spans="1:26">
      <c r="A477" s="17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>
      <c r="A478" s="22" t="s">
        <v>141</v>
      </c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>
      <c r="A479" s="43" t="s">
        <v>138</v>
      </c>
      <c r="C479" s="16">
        <f>C474-(C$476*1.5)</f>
        <v>-419324.5</v>
      </c>
      <c r="D479" s="16">
        <f t="shared" ref="D479:X479" si="10">D474-(D$476*1.5)</f>
        <v>-840882</v>
      </c>
      <c r="E479" s="16">
        <f t="shared" si="10"/>
        <v>-865491</v>
      </c>
      <c r="F479" s="16">
        <f t="shared" si="10"/>
        <v>-907013.5</v>
      </c>
      <c r="G479" s="16">
        <f t="shared" si="10"/>
        <v>-892266</v>
      </c>
      <c r="H479" s="16">
        <f t="shared" si="10"/>
        <v>-943634.5</v>
      </c>
      <c r="I479" s="16">
        <f t="shared" si="10"/>
        <v>-785719.5</v>
      </c>
      <c r="J479" s="16">
        <f t="shared" si="10"/>
        <v>-490988</v>
      </c>
      <c r="K479" s="16">
        <f t="shared" si="10"/>
        <v>-272382.5</v>
      </c>
      <c r="L479" s="16">
        <f t="shared" si="10"/>
        <v>-101780</v>
      </c>
      <c r="M479" s="16">
        <f>M474-(M$476*1.5)</f>
        <v>-5363067</v>
      </c>
      <c r="N479" s="16">
        <f>N474-(N$476*1.5)</f>
        <v>-849535</v>
      </c>
      <c r="O479" s="16">
        <f t="shared" si="10"/>
        <v>86.5</v>
      </c>
      <c r="P479" s="16">
        <f>P474-(P$476*1.5)</f>
        <v>38.5</v>
      </c>
      <c r="Q479" s="16">
        <f t="shared" si="10"/>
        <v>36</v>
      </c>
      <c r="R479" s="16">
        <f t="shared" si="10"/>
        <v>37</v>
      </c>
      <c r="S479" s="16">
        <f t="shared" si="10"/>
        <v>35.5</v>
      </c>
      <c r="T479" s="16">
        <f t="shared" si="10"/>
        <v>30.5</v>
      </c>
      <c r="U479" s="16">
        <f t="shared" si="10"/>
        <v>-6</v>
      </c>
      <c r="V479" s="16">
        <f t="shared" si="10"/>
        <v>-97.5</v>
      </c>
      <c r="W479" s="16">
        <f t="shared" si="10"/>
        <v>-318</v>
      </c>
      <c r="X479" s="16">
        <f t="shared" si="10"/>
        <v>-534</v>
      </c>
      <c r="Y479" s="16">
        <f>Y474-(Y$476*1.5)</f>
        <v>373.5</v>
      </c>
      <c r="Z479" s="16">
        <f>Z474-(Z$476*1.5)</f>
        <v>-1013</v>
      </c>
    </row>
    <row r="480" spans="1:26">
      <c r="A480" s="43" t="s">
        <v>139</v>
      </c>
      <c r="C480" s="16">
        <f>C475+(C$476*1.5)</f>
        <v>957495.5</v>
      </c>
      <c r="D480" s="16">
        <f t="shared" ref="D480:X480" si="11">D475+(D$476*1.5)</f>
        <v>1932174</v>
      </c>
      <c r="E480" s="16">
        <f t="shared" si="11"/>
        <v>2015821</v>
      </c>
      <c r="F480" s="16">
        <f t="shared" si="11"/>
        <v>2046246.5</v>
      </c>
      <c r="G480" s="16">
        <f t="shared" si="11"/>
        <v>1995734</v>
      </c>
      <c r="H480" s="16">
        <f t="shared" si="11"/>
        <v>2150473.5</v>
      </c>
      <c r="I480" s="16">
        <f t="shared" si="11"/>
        <v>1832652.5</v>
      </c>
      <c r="J480" s="16">
        <f t="shared" si="11"/>
        <v>1147300</v>
      </c>
      <c r="K480" s="16">
        <f t="shared" si="11"/>
        <v>640093.5</v>
      </c>
      <c r="L480" s="16">
        <f t="shared" si="11"/>
        <v>248636</v>
      </c>
      <c r="M480" s="16">
        <f>M475+(M$476*1.5)</f>
        <v>12443669</v>
      </c>
      <c r="N480" s="16">
        <f>N475+(N$476*1.5)</f>
        <v>2020353</v>
      </c>
      <c r="O480" s="16">
        <f t="shared" si="11"/>
        <v>154.5</v>
      </c>
      <c r="P480" s="16">
        <f>P475+(P$476*1.5)</f>
        <v>82.5</v>
      </c>
      <c r="Q480" s="16">
        <f t="shared" si="11"/>
        <v>84</v>
      </c>
      <c r="R480" s="16">
        <f t="shared" si="11"/>
        <v>85</v>
      </c>
      <c r="S480" s="16">
        <f t="shared" si="11"/>
        <v>87.5</v>
      </c>
      <c r="T480" s="16">
        <f t="shared" si="11"/>
        <v>98.5</v>
      </c>
      <c r="U480" s="16">
        <f t="shared" si="11"/>
        <v>170</v>
      </c>
      <c r="V480" s="16">
        <f t="shared" si="11"/>
        <v>330.5</v>
      </c>
      <c r="W480" s="16">
        <f t="shared" si="11"/>
        <v>730</v>
      </c>
      <c r="X480" s="16">
        <f t="shared" si="11"/>
        <v>1234</v>
      </c>
      <c r="Y480" s="16">
        <f>Y475+(Y$476*1.5)</f>
        <v>649.5</v>
      </c>
      <c r="Z480" s="16">
        <f>Z475+(Z$476*1.5)</f>
        <v>2395</v>
      </c>
    </row>
    <row r="481" spans="1:26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>
      <c r="A483" s="22" t="s">
        <v>66</v>
      </c>
      <c r="C483" s="16">
        <f t="shared" ref="C483:Z483" si="12">COUNT(C$2:C$460)</f>
        <v>459</v>
      </c>
      <c r="D483" s="16">
        <f t="shared" si="12"/>
        <v>459</v>
      </c>
      <c r="E483" s="16">
        <f t="shared" si="12"/>
        <v>459</v>
      </c>
      <c r="F483" s="16">
        <f t="shared" si="12"/>
        <v>459</v>
      </c>
      <c r="G483" s="16">
        <f t="shared" si="12"/>
        <v>459</v>
      </c>
      <c r="H483" s="16">
        <f t="shared" si="12"/>
        <v>459</v>
      </c>
      <c r="I483" s="16">
        <f t="shared" si="12"/>
        <v>459</v>
      </c>
      <c r="J483" s="16">
        <f t="shared" si="12"/>
        <v>459</v>
      </c>
      <c r="K483" s="16">
        <f t="shared" si="12"/>
        <v>459</v>
      </c>
      <c r="L483" s="16">
        <f t="shared" si="12"/>
        <v>459</v>
      </c>
      <c r="M483" s="16">
        <f t="shared" si="12"/>
        <v>459</v>
      </c>
      <c r="N483" s="16">
        <f t="shared" si="12"/>
        <v>459</v>
      </c>
      <c r="O483" s="16">
        <f t="shared" si="12"/>
        <v>459</v>
      </c>
      <c r="P483" s="16">
        <f t="shared" si="12"/>
        <v>459</v>
      </c>
      <c r="Q483" s="16">
        <f t="shared" si="12"/>
        <v>459</v>
      </c>
      <c r="R483" s="16">
        <f t="shared" si="12"/>
        <v>459</v>
      </c>
      <c r="S483" s="16">
        <f t="shared" si="12"/>
        <v>459</v>
      </c>
      <c r="T483" s="16">
        <f t="shared" si="12"/>
        <v>459</v>
      </c>
      <c r="U483" s="16">
        <f t="shared" si="12"/>
        <v>459</v>
      </c>
      <c r="V483" s="16">
        <f t="shared" si="12"/>
        <v>459</v>
      </c>
      <c r="W483" s="16">
        <f t="shared" si="12"/>
        <v>459</v>
      </c>
      <c r="X483" s="16">
        <f t="shared" si="12"/>
        <v>459</v>
      </c>
      <c r="Y483" s="16">
        <f t="shared" si="12"/>
        <v>459</v>
      </c>
      <c r="Z483" s="16">
        <f t="shared" si="12"/>
        <v>459</v>
      </c>
    </row>
    <row r="484" spans="1:26">
      <c r="A484" s="23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>
      <c r="A485" s="22" t="s">
        <v>56</v>
      </c>
      <c r="C485" s="16">
        <f t="shared" ref="C485:Z485" si="13">_xlfn.VAR.S(C$2:C$460)</f>
        <v>208782204608.42728</v>
      </c>
      <c r="D485" s="16">
        <f t="shared" si="13"/>
        <v>839505058581.90198</v>
      </c>
      <c r="E485" s="16">
        <f t="shared" si="13"/>
        <v>951541324436.74353</v>
      </c>
      <c r="F485" s="16">
        <f t="shared" si="13"/>
        <v>926866595404.29749</v>
      </c>
      <c r="G485" s="16">
        <f t="shared" si="13"/>
        <v>868283752039.27966</v>
      </c>
      <c r="H485" s="16">
        <f t="shared" si="13"/>
        <v>898003739375.33643</v>
      </c>
      <c r="I485" s="16">
        <f t="shared" si="13"/>
        <v>596352187853.52051</v>
      </c>
      <c r="J485" s="16">
        <f t="shared" si="13"/>
        <v>234222054568.39545</v>
      </c>
      <c r="K485" s="16">
        <f t="shared" si="13"/>
        <v>80368984759.551346</v>
      </c>
      <c r="L485" s="16">
        <f t="shared" si="13"/>
        <v>14976453442.524485</v>
      </c>
      <c r="M485" s="16">
        <f t="shared" si="13"/>
        <v>35338784936855.398</v>
      </c>
      <c r="N485" s="16">
        <f t="shared" si="13"/>
        <v>786799847780.6593</v>
      </c>
      <c r="O485" s="16">
        <f t="shared" si="13"/>
        <v>159.40075729466878</v>
      </c>
      <c r="P485" s="16">
        <f t="shared" si="13"/>
        <v>74.851709145570155</v>
      </c>
      <c r="Q485" s="16">
        <f t="shared" si="13"/>
        <v>71.391795340164435</v>
      </c>
      <c r="R485" s="16">
        <f t="shared" si="13"/>
        <v>96.386372501450978</v>
      </c>
      <c r="S485" s="16">
        <f t="shared" si="13"/>
        <v>158.42521715139225</v>
      </c>
      <c r="T485" s="16">
        <f t="shared" si="13"/>
        <v>971.3208703180444</v>
      </c>
      <c r="U485" s="16">
        <f t="shared" si="13"/>
        <v>6976.4159602705722</v>
      </c>
      <c r="V485" s="16">
        <f t="shared" si="13"/>
        <v>22260.646925631001</v>
      </c>
      <c r="W485" s="16">
        <f t="shared" si="13"/>
        <v>84510.892894178527</v>
      </c>
      <c r="X485" s="16">
        <f t="shared" si="13"/>
        <v>293104.69884217635</v>
      </c>
      <c r="Y485" s="16">
        <f t="shared" si="13"/>
        <v>14824.090742167817</v>
      </c>
      <c r="Z485" s="16">
        <f t="shared" si="13"/>
        <v>944161.19323381956</v>
      </c>
    </row>
    <row r="486" spans="1:26">
      <c r="A486" s="22" t="s">
        <v>57</v>
      </c>
      <c r="C486" s="16">
        <f t="shared" ref="C486:Z486" si="14">_xlfn.STDEV.S(C$2:C$460)</f>
        <v>456926.91385869059</v>
      </c>
      <c r="D486" s="16">
        <f t="shared" si="14"/>
        <v>916245.0865253805</v>
      </c>
      <c r="E486" s="16">
        <f t="shared" si="14"/>
        <v>975469.79678344913</v>
      </c>
      <c r="F486" s="16">
        <f t="shared" si="14"/>
        <v>962739.11076900654</v>
      </c>
      <c r="G486" s="16">
        <f t="shared" si="14"/>
        <v>931817.44566158438</v>
      </c>
      <c r="H486" s="16">
        <f t="shared" si="14"/>
        <v>947630.59225382563</v>
      </c>
      <c r="I486" s="16">
        <f t="shared" si="14"/>
        <v>772238.42681746965</v>
      </c>
      <c r="J486" s="16">
        <f t="shared" si="14"/>
        <v>483964.93113488652</v>
      </c>
      <c r="K486" s="16">
        <f t="shared" si="14"/>
        <v>283494.24114001211</v>
      </c>
      <c r="L486" s="16">
        <f t="shared" si="14"/>
        <v>122378.32096627443</v>
      </c>
      <c r="M486" s="16">
        <f t="shared" si="14"/>
        <v>5944643.3818064649</v>
      </c>
      <c r="N486" s="16">
        <f>_xlfn.STDEV.S(N$2:N$460)</f>
        <v>887017.3886574374</v>
      </c>
      <c r="O486" s="16">
        <f t="shared" si="14"/>
        <v>12.625401272619765</v>
      </c>
      <c r="P486" s="16">
        <f t="shared" si="14"/>
        <v>8.6516882251714406</v>
      </c>
      <c r="Q486" s="16">
        <f t="shared" si="14"/>
        <v>8.4493665644333618</v>
      </c>
      <c r="R486" s="16">
        <f t="shared" si="14"/>
        <v>9.8176561612969007</v>
      </c>
      <c r="S486" s="16">
        <f>_xlfn.STDEV.S(S$2:S$460)</f>
        <v>12.586707955275369</v>
      </c>
      <c r="T486" s="16">
        <f t="shared" si="14"/>
        <v>31.166021085760121</v>
      </c>
      <c r="U486" s="16">
        <f t="shared" si="14"/>
        <v>83.524942144670604</v>
      </c>
      <c r="V486" s="16">
        <f t="shared" si="14"/>
        <v>149.20002320921736</v>
      </c>
      <c r="W486" s="16">
        <f t="shared" si="14"/>
        <v>290.70757281876666</v>
      </c>
      <c r="X486" s="16">
        <f t="shared" si="14"/>
        <v>541.39144696067774</v>
      </c>
      <c r="Y486" s="16">
        <f t="shared" si="14"/>
        <v>121.75422268721449</v>
      </c>
      <c r="Z486" s="16">
        <f t="shared" si="14"/>
        <v>971.6795733336271</v>
      </c>
    </row>
    <row r="487" spans="1:26">
      <c r="A487" s="23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>
      <c r="A488" s="22" t="s">
        <v>153</v>
      </c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>
      <c r="A489" s="42" t="s">
        <v>64</v>
      </c>
      <c r="C489" s="16">
        <f t="shared" ref="C489:Z489" si="15">C$463-(2*C$486)</f>
        <v>-527570.85386117199</v>
      </c>
      <c r="D489" s="16">
        <f t="shared" si="15"/>
        <v>-1046217.9355779941</v>
      </c>
      <c r="E489" s="16">
        <f t="shared" si="15"/>
        <v>-1112908.6916061139</v>
      </c>
      <c r="F489" s="16">
        <f t="shared" si="15"/>
        <v>-1119785.7553070763</v>
      </c>
      <c r="G489" s="16">
        <f t="shared" si="15"/>
        <v>-1070530.6037414693</v>
      </c>
      <c r="H489" s="16">
        <f t="shared" si="15"/>
        <v>-1050381.9165337952</v>
      </c>
      <c r="I489" s="16">
        <f t="shared" si="15"/>
        <v>-831699.62705541856</v>
      </c>
      <c r="J489" s="16">
        <f t="shared" si="15"/>
        <v>-524710.59865321522</v>
      </c>
      <c r="K489" s="16">
        <f t="shared" si="15"/>
        <v>-311182.84829309612</v>
      </c>
      <c r="L489" s="16">
        <f t="shared" si="15"/>
        <v>-136791.8597974726</v>
      </c>
      <c r="M489" s="16">
        <f t="shared" si="15"/>
        <v>-6722247.4019571561</v>
      </c>
      <c r="N489" s="16">
        <f t="shared" si="15"/>
        <v>-967045.09757631272</v>
      </c>
      <c r="O489" s="16">
        <f t="shared" si="15"/>
        <v>95.300395711841077</v>
      </c>
      <c r="P489" s="16">
        <f t="shared" si="15"/>
        <v>42.864379540942522</v>
      </c>
      <c r="Q489" s="16">
        <f t="shared" si="15"/>
        <v>42.654643777451362</v>
      </c>
      <c r="R489" s="16">
        <f t="shared" si="15"/>
        <v>41.637018832090291</v>
      </c>
      <c r="S489" s="16">
        <f t="shared" si="15"/>
        <v>36.621791061126821</v>
      </c>
      <c r="T489" s="16">
        <f t="shared" si="15"/>
        <v>8.8662149090897771</v>
      </c>
      <c r="U489" s="16">
        <f t="shared" si="15"/>
        <v>-63.906093439667998</v>
      </c>
      <c r="V489" s="16">
        <f t="shared" si="15"/>
        <v>-147.46104859708396</v>
      </c>
      <c r="W489" s="16">
        <f t="shared" si="15"/>
        <v>-312.40425239134595</v>
      </c>
      <c r="X489" s="16">
        <f t="shared" si="15"/>
        <v>-605.94411396492842</v>
      </c>
      <c r="Y489" s="16">
        <f t="shared" si="15"/>
        <v>294.17347183689992</v>
      </c>
      <c r="Z489" s="16">
        <f t="shared" si="15"/>
        <v>-1046.5704756432892</v>
      </c>
    </row>
    <row r="490" spans="1:26">
      <c r="A490" s="42" t="s">
        <v>65</v>
      </c>
      <c r="C490" s="16">
        <f t="shared" ref="C490:Z490" si="16">C$463+(2*C$486)</f>
        <v>1300136.8015735904</v>
      </c>
      <c r="D490" s="16">
        <f t="shared" si="16"/>
        <v>2618762.4105235278</v>
      </c>
      <c r="E490" s="16">
        <f t="shared" si="16"/>
        <v>2788970.4955276828</v>
      </c>
      <c r="F490" s="16">
        <f t="shared" si="16"/>
        <v>2731170.6877689501</v>
      </c>
      <c r="G490" s="16">
        <f t="shared" si="16"/>
        <v>2656739.1789048682</v>
      </c>
      <c r="H490" s="16">
        <f t="shared" si="16"/>
        <v>2740140.4524815073</v>
      </c>
      <c r="I490" s="16">
        <f t="shared" si="16"/>
        <v>2257254.0802144599</v>
      </c>
      <c r="J490" s="16">
        <f t="shared" si="16"/>
        <v>1411149.1258863308</v>
      </c>
      <c r="K490" s="16">
        <f t="shared" si="16"/>
        <v>822794.11626695236</v>
      </c>
      <c r="L490" s="16">
        <f t="shared" si="16"/>
        <v>352721.42406762514</v>
      </c>
      <c r="M490" s="16">
        <f t="shared" si="16"/>
        <v>17056326.125268705</v>
      </c>
      <c r="N490" s="16">
        <f t="shared" si="16"/>
        <v>2581024.4570534369</v>
      </c>
      <c r="O490" s="16">
        <f t="shared" si="16"/>
        <v>145.80200080232015</v>
      </c>
      <c r="P490" s="16">
        <f t="shared" si="16"/>
        <v>77.471132441628285</v>
      </c>
      <c r="Q490" s="16">
        <f t="shared" si="16"/>
        <v>76.452110035184802</v>
      </c>
      <c r="R490" s="16">
        <f t="shared" si="16"/>
        <v>80.907643477277901</v>
      </c>
      <c r="S490" s="16">
        <f t="shared" si="16"/>
        <v>86.968622882228289</v>
      </c>
      <c r="T490" s="16">
        <f t="shared" si="16"/>
        <v>133.53029925213025</v>
      </c>
      <c r="U490" s="16">
        <f t="shared" si="16"/>
        <v>270.19367513901443</v>
      </c>
      <c r="V490" s="16">
        <f t="shared" si="16"/>
        <v>449.33904423978549</v>
      </c>
      <c r="W490" s="16">
        <f t="shared" si="16"/>
        <v>850.42603888372071</v>
      </c>
      <c r="X490" s="16">
        <f t="shared" si="16"/>
        <v>1559.6216738777825</v>
      </c>
      <c r="Y490" s="16">
        <f t="shared" si="16"/>
        <v>781.19036258575795</v>
      </c>
      <c r="Z490" s="16">
        <f t="shared" si="16"/>
        <v>2840.1478176912192</v>
      </c>
    </row>
    <row r="491" spans="1:26">
      <c r="A491" s="42" t="s">
        <v>67</v>
      </c>
      <c r="C491" s="16">
        <f>COUNTIF(C$2:C$460,"&lt;"&amp;C489)</f>
        <v>0</v>
      </c>
      <c r="D491" s="16">
        <f t="shared" ref="D491:X491" si="17">COUNTIF(D$2:D$460,"&lt;"&amp;D489)</f>
        <v>0</v>
      </c>
      <c r="E491" s="16">
        <f t="shared" si="17"/>
        <v>0</v>
      </c>
      <c r="F491" s="16">
        <f t="shared" si="17"/>
        <v>0</v>
      </c>
      <c r="G491" s="16">
        <f t="shared" si="17"/>
        <v>0</v>
      </c>
      <c r="H491" s="16">
        <f t="shared" si="17"/>
        <v>0</v>
      </c>
      <c r="I491" s="16">
        <f t="shared" si="17"/>
        <v>0</v>
      </c>
      <c r="J491" s="16">
        <f t="shared" si="17"/>
        <v>0</v>
      </c>
      <c r="K491" s="16">
        <f t="shared" si="17"/>
        <v>0</v>
      </c>
      <c r="L491" s="16">
        <f t="shared" si="17"/>
        <v>0</v>
      </c>
      <c r="M491" s="16">
        <f>COUNTIF(M$2:M$460,"&lt;"&amp;M489)</f>
        <v>0</v>
      </c>
      <c r="N491" s="16">
        <f>COUNTIF(N$2:N$460,"&lt;"&amp;N489)</f>
        <v>0</v>
      </c>
      <c r="O491" s="16">
        <f t="shared" si="17"/>
        <v>10</v>
      </c>
      <c r="P491" s="16">
        <f>COUNTIF(P$2:P$460,"&lt;"&amp;P489)</f>
        <v>9</v>
      </c>
      <c r="Q491" s="16">
        <f t="shared" si="17"/>
        <v>7</v>
      </c>
      <c r="R491" s="16">
        <f t="shared" si="17"/>
        <v>10</v>
      </c>
      <c r="S491" s="16">
        <f t="shared" si="17"/>
        <v>2</v>
      </c>
      <c r="T491" s="16">
        <f t="shared" si="17"/>
        <v>0</v>
      </c>
      <c r="U491" s="16">
        <f t="shared" si="17"/>
        <v>0</v>
      </c>
      <c r="V491" s="16">
        <f t="shared" si="17"/>
        <v>0</v>
      </c>
      <c r="W491" s="16">
        <f t="shared" si="17"/>
        <v>0</v>
      </c>
      <c r="X491" s="16">
        <f t="shared" si="17"/>
        <v>0</v>
      </c>
      <c r="Y491" s="16">
        <f>COUNTIF(Y$2:Y$460,"&lt;"&amp;Y489)</f>
        <v>0</v>
      </c>
      <c r="Z491" s="16">
        <f>COUNTIF(Z$2:Z$460,"&lt;"&amp;Z489)</f>
        <v>0</v>
      </c>
    </row>
    <row r="492" spans="1:26">
      <c r="A492" s="42" t="s">
        <v>68</v>
      </c>
      <c r="C492" s="16">
        <f>COUNTIF(C$2:C$460,"&gt;"&amp;C490)</f>
        <v>18</v>
      </c>
      <c r="D492" s="16">
        <f t="shared" ref="D492:X492" si="18">COUNTIF(D$2:D$460,"&gt;"&amp;D490)</f>
        <v>18</v>
      </c>
      <c r="E492" s="16">
        <f t="shared" si="18"/>
        <v>18</v>
      </c>
      <c r="F492" s="16">
        <f t="shared" si="18"/>
        <v>22</v>
      </c>
      <c r="G492" s="16">
        <f t="shared" si="18"/>
        <v>21</v>
      </c>
      <c r="H492" s="16">
        <f t="shared" si="18"/>
        <v>26</v>
      </c>
      <c r="I492" s="16">
        <f t="shared" si="18"/>
        <v>30</v>
      </c>
      <c r="J492" s="16">
        <f t="shared" si="18"/>
        <v>30</v>
      </c>
      <c r="K492" s="16">
        <f t="shared" si="18"/>
        <v>32</v>
      </c>
      <c r="L492" s="16">
        <f t="shared" si="18"/>
        <v>27</v>
      </c>
      <c r="M492" s="16">
        <f>COUNTIF(M$2:M$460,"&gt;"&amp;M490)</f>
        <v>18</v>
      </c>
      <c r="N492" s="16">
        <f>COUNTIF(N$2:N$460,"&gt;"&amp;N490)</f>
        <v>29</v>
      </c>
      <c r="O492" s="16">
        <f t="shared" si="18"/>
        <v>15</v>
      </c>
      <c r="P492" s="16">
        <f>COUNTIF(P$2:P$460,"&gt;"&amp;P490)</f>
        <v>8</v>
      </c>
      <c r="Q492" s="16">
        <f t="shared" si="18"/>
        <v>8</v>
      </c>
      <c r="R492" s="16">
        <f t="shared" si="18"/>
        <v>11</v>
      </c>
      <c r="S492" s="16">
        <f t="shared" si="18"/>
        <v>9</v>
      </c>
      <c r="T492" s="16">
        <f t="shared" si="18"/>
        <v>25</v>
      </c>
      <c r="U492" s="16">
        <f t="shared" si="18"/>
        <v>29</v>
      </c>
      <c r="V492" s="16">
        <f t="shared" si="18"/>
        <v>25</v>
      </c>
      <c r="W492" s="16">
        <f t="shared" si="18"/>
        <v>19</v>
      </c>
      <c r="X492" s="16">
        <f t="shared" si="18"/>
        <v>18</v>
      </c>
      <c r="Y492" s="16">
        <f>COUNTIF(Y$2:Y$460,"&gt;"&amp;Y490)</f>
        <v>29</v>
      </c>
      <c r="Z492" s="16">
        <f>COUNTIF(Z$2:Z$460,"&gt;"&amp;Z490)</f>
        <v>18</v>
      </c>
    </row>
    <row r="493" spans="1:26">
      <c r="A493" s="43" t="s">
        <v>154</v>
      </c>
      <c r="C493" s="18">
        <f>(C491+C492)/C483</f>
        <v>3.9215686274509803E-2</v>
      </c>
      <c r="D493" s="18">
        <f t="shared" ref="D493:Z493" si="19">(D491+D492)/D483</f>
        <v>3.9215686274509803E-2</v>
      </c>
      <c r="E493" s="18">
        <f t="shared" si="19"/>
        <v>3.9215686274509803E-2</v>
      </c>
      <c r="F493" s="18">
        <f t="shared" si="19"/>
        <v>4.793028322440087E-2</v>
      </c>
      <c r="G493" s="18">
        <f t="shared" si="19"/>
        <v>4.5751633986928102E-2</v>
      </c>
      <c r="H493" s="18">
        <f t="shared" si="19"/>
        <v>5.6644880174291937E-2</v>
      </c>
      <c r="I493" s="18">
        <f t="shared" si="19"/>
        <v>6.535947712418301E-2</v>
      </c>
      <c r="J493" s="18">
        <f t="shared" si="19"/>
        <v>6.535947712418301E-2</v>
      </c>
      <c r="K493" s="18">
        <f t="shared" si="19"/>
        <v>6.9716775599128547E-2</v>
      </c>
      <c r="L493" s="18">
        <f t="shared" si="19"/>
        <v>5.8823529411764705E-2</v>
      </c>
      <c r="M493" s="18">
        <f t="shared" si="19"/>
        <v>3.9215686274509803E-2</v>
      </c>
      <c r="N493" s="18">
        <f t="shared" si="19"/>
        <v>6.3180827886710242E-2</v>
      </c>
      <c r="O493" s="18">
        <f t="shared" si="19"/>
        <v>5.4466230936819175E-2</v>
      </c>
      <c r="P493" s="18">
        <f>(P491+P492)/P483</f>
        <v>3.7037037037037035E-2</v>
      </c>
      <c r="Q493" s="18">
        <f t="shared" si="19"/>
        <v>3.2679738562091505E-2</v>
      </c>
      <c r="R493" s="18">
        <f t="shared" si="19"/>
        <v>4.5751633986928102E-2</v>
      </c>
      <c r="S493" s="18">
        <f t="shared" si="19"/>
        <v>2.3965141612200435E-2</v>
      </c>
      <c r="T493" s="18">
        <f t="shared" si="19"/>
        <v>5.4466230936819175E-2</v>
      </c>
      <c r="U493" s="18">
        <f t="shared" si="19"/>
        <v>6.3180827886710242E-2</v>
      </c>
      <c r="V493" s="18">
        <f t="shared" si="19"/>
        <v>5.4466230936819175E-2</v>
      </c>
      <c r="W493" s="18">
        <f t="shared" si="19"/>
        <v>4.1394335511982572E-2</v>
      </c>
      <c r="X493" s="18">
        <f t="shared" si="19"/>
        <v>3.9215686274509803E-2</v>
      </c>
      <c r="Y493" s="18">
        <f t="shared" si="19"/>
        <v>6.3180827886710242E-2</v>
      </c>
      <c r="Z493" s="18">
        <f t="shared" si="19"/>
        <v>3.9215686274509803E-2</v>
      </c>
    </row>
    <row r="494" spans="1:26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7" thickBot="1">
      <c r="A495" s="22" t="s">
        <v>150</v>
      </c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customHeight="1">
      <c r="A496" s="41" t="s">
        <v>155</v>
      </c>
      <c r="C496" s="21">
        <f>CORREL(C2:C460,N2:N460)</f>
        <v>0.94489433034428927</v>
      </c>
      <c r="D496" s="21">
        <f>CORREL(D2:D460,O2:O460)</f>
        <v>2.3182314909355468E-2</v>
      </c>
      <c r="E496" s="21">
        <f t="shared" ref="E496:N496" si="20">CORREL(E2:E460,Q2:Q460)</f>
        <v>-3.6856731585375793E-2</v>
      </c>
      <c r="F496" s="21">
        <f t="shared" si="20"/>
        <v>0.16868135552592473</v>
      </c>
      <c r="G496" s="21">
        <f t="shared" si="20"/>
        <v>0.42453381352067621</v>
      </c>
      <c r="H496" s="21">
        <f t="shared" si="20"/>
        <v>0.82609256365636308</v>
      </c>
      <c r="I496" s="25">
        <f t="shared" si="20"/>
        <v>0.93455269439428923</v>
      </c>
      <c r="J496" s="27">
        <f t="shared" si="20"/>
        <v>0.94257248581585751</v>
      </c>
      <c r="K496" s="28">
        <f t="shared" si="20"/>
        <v>0.93973268103536034</v>
      </c>
      <c r="L496" s="29">
        <f t="shared" si="20"/>
        <v>0.94055329527218923</v>
      </c>
      <c r="M496" s="35">
        <f t="shared" si="20"/>
        <v>0.91180866668532101</v>
      </c>
      <c r="N496" s="37">
        <f t="shared" si="20"/>
        <v>0.94019438943340417</v>
      </c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4">
      <c r="A497" s="41" t="s">
        <v>151</v>
      </c>
      <c r="C497" s="20" t="str">
        <f>IF(C496&lt;0,"Negative","Positive")</f>
        <v>Positive</v>
      </c>
      <c r="D497" s="20" t="str">
        <f t="shared" ref="D497:L497" si="21">IF(D496&lt;0,"Negative","Positive")</f>
        <v>Positive</v>
      </c>
      <c r="E497" s="20" t="str">
        <f t="shared" si="21"/>
        <v>Negative</v>
      </c>
      <c r="F497" s="20" t="str">
        <f t="shared" si="21"/>
        <v>Positive</v>
      </c>
      <c r="G497" s="20" t="str">
        <f t="shared" si="21"/>
        <v>Positive</v>
      </c>
      <c r="H497" s="20" t="str">
        <f t="shared" si="21"/>
        <v>Positive</v>
      </c>
      <c r="I497" s="26" t="str">
        <f t="shared" si="21"/>
        <v>Positive</v>
      </c>
      <c r="J497" s="30" t="str">
        <f t="shared" si="21"/>
        <v>Positive</v>
      </c>
      <c r="K497" s="20" t="str">
        <f t="shared" si="21"/>
        <v>Positive</v>
      </c>
      <c r="L497" s="31" t="str">
        <f t="shared" si="21"/>
        <v>Positive</v>
      </c>
      <c r="M497" s="36" t="str">
        <f>IF(M496&lt;0,"Negative","Positive")</f>
        <v>Positive</v>
      </c>
      <c r="N497" s="38" t="str">
        <f>IF(N496&lt;0,"Negative","Positive")</f>
        <v>Positive</v>
      </c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ht="17" thickBot="1">
      <c r="A498" s="41" t="s">
        <v>152</v>
      </c>
      <c r="C498" s="20" t="str">
        <f>IF(ABS(C496)=0,"None",IF(ABS(C496)&lt;0.3,"Weak",IF(ABS(C496)&lt;0.5,"Moderate","Strong")))</f>
        <v>Strong</v>
      </c>
      <c r="D498" s="20" t="str">
        <f t="shared" ref="D498:J498" si="22">IF(ABS(D496)=0,"None",IF(ABS(D496)&lt;0.3,"Weak",IF(ABS(D496)&lt;0.5,"Moderate","Strong")))</f>
        <v>Weak</v>
      </c>
      <c r="E498" s="20" t="str">
        <f t="shared" si="22"/>
        <v>Weak</v>
      </c>
      <c r="F498" s="20" t="str">
        <f t="shared" si="22"/>
        <v>Weak</v>
      </c>
      <c r="G498" s="20" t="str">
        <f t="shared" si="22"/>
        <v>Moderate</v>
      </c>
      <c r="H498" s="20" t="str">
        <f t="shared" si="22"/>
        <v>Strong</v>
      </c>
      <c r="I498" s="26" t="str">
        <f t="shared" si="22"/>
        <v>Strong</v>
      </c>
      <c r="J498" s="32" t="str">
        <f t="shared" si="22"/>
        <v>Strong</v>
      </c>
      <c r="K498" s="33" t="str">
        <f>IF(ABS(K496)=0,"None",IF(ABS(K496)&lt;0.3,"Weak",IF(ABS(K496)&lt;0.5,"Moderate","Strong")))</f>
        <v>Strong</v>
      </c>
      <c r="L498" s="34" t="str">
        <f>IF(ABS(L496)=0,"None",IF(ABS(L496)&lt;0.3,"Weak",IF(ABS(L496)&lt;0.5,"Moderate","Strong")))</f>
        <v>Strong</v>
      </c>
      <c r="M498" s="36" t="str">
        <f>IF(ABS(M496)=0,"None",IF(ABS(M496)&lt;0.3,"Weak",IF(ABS(M496)&lt;0.5,"Moderate","Strong")))</f>
        <v>Strong</v>
      </c>
      <c r="N498" s="39" t="str">
        <f>IF(ABS(N496)=0,"None",IF(ABS(N496)&lt;0.3,"Weak",IF(ABS(N496)&lt;0.5,"Moderate","Strong")))</f>
        <v>Strong</v>
      </c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>
      <c r="C499" s="5"/>
      <c r="D499" s="5"/>
      <c r="E499" s="5"/>
      <c r="F499" s="5"/>
      <c r="G499" s="5"/>
      <c r="H499" s="5"/>
      <c r="I499" s="5"/>
      <c r="J499" s="5"/>
      <c r="K499" s="5"/>
      <c r="L499" s="5"/>
      <c r="O499" s="5"/>
      <c r="P499" s="5"/>
      <c r="Q499" s="4"/>
      <c r="R499" s="4"/>
      <c r="S499" s="4"/>
      <c r="T499" s="4"/>
      <c r="U499" s="4"/>
      <c r="V499" s="4"/>
      <c r="W499" s="4"/>
      <c r="X499" s="4"/>
    </row>
    <row r="500" spans="1:24">
      <c r="A500" s="24" t="s">
        <v>156</v>
      </c>
    </row>
  </sheetData>
  <autoFilter ref="A1:X460" xr:uid="{082D720E-F29A-CD44-B83D-9FEA9FE6DE6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1B611-2B24-7B4F-94D7-925B0683F35B}">
  <sheetPr>
    <tabColor rgb="FFFFC000"/>
  </sheetPr>
  <dimension ref="A2:S86"/>
  <sheetViews>
    <sheetView showGridLines="0" tabSelected="1" zoomScaleNormal="100" workbookViewId="0">
      <selection activeCell="B2" sqref="B2"/>
    </sheetView>
  </sheetViews>
  <sheetFormatPr baseColWidth="10" defaultRowHeight="16"/>
  <cols>
    <col min="1" max="1" width="1.83203125" style="8" customWidth="1"/>
    <col min="2" max="4" width="30.83203125" style="8" customWidth="1"/>
    <col min="5" max="5" width="1.83203125" style="8" customWidth="1"/>
    <col min="6" max="13" width="12.83203125" style="8" customWidth="1"/>
    <col min="14" max="14" width="1.83203125" style="8" customWidth="1"/>
    <col min="15" max="16384" width="10.83203125" style="8"/>
  </cols>
  <sheetData>
    <row r="2" spans="1:19" ht="16" customHeight="1">
      <c r="B2" s="68" t="s">
        <v>69</v>
      </c>
      <c r="C2" s="69" t="s">
        <v>60</v>
      </c>
      <c r="D2" s="69"/>
      <c r="O2" s="9" t="s">
        <v>63</v>
      </c>
      <c r="P2" t="s">
        <v>162</v>
      </c>
      <c r="R2" s="9" t="s">
        <v>63</v>
      </c>
      <c r="S2" t="s">
        <v>163</v>
      </c>
    </row>
    <row r="3" spans="1:19" ht="17" customHeight="1">
      <c r="A3" s="13"/>
      <c r="B3" s="68" t="s">
        <v>55</v>
      </c>
      <c r="C3" s="46" t="s">
        <v>59</v>
      </c>
      <c r="D3" s="47" t="s">
        <v>191</v>
      </c>
      <c r="O3" s="10" t="s">
        <v>91</v>
      </c>
      <c r="P3" s="4">
        <v>45</v>
      </c>
      <c r="R3" s="10" t="s">
        <v>200</v>
      </c>
      <c r="S3" s="4">
        <v>191</v>
      </c>
    </row>
    <row r="4" spans="1:19" s="7" customFormat="1" ht="16" customHeight="1">
      <c r="O4" s="10" t="s">
        <v>92</v>
      </c>
      <c r="P4" s="4">
        <v>55</v>
      </c>
      <c r="Q4" s="8"/>
      <c r="R4" s="10" t="s">
        <v>168</v>
      </c>
      <c r="S4" s="4">
        <v>137</v>
      </c>
    </row>
    <row r="5" spans="1:19" ht="16" customHeight="1">
      <c r="B5" s="68" t="s">
        <v>54</v>
      </c>
      <c r="C5" s="70" t="s">
        <v>190</v>
      </c>
      <c r="D5" s="70" t="s">
        <v>189</v>
      </c>
      <c r="E5" s="12"/>
      <c r="N5" s="12"/>
      <c r="O5" s="10" t="s">
        <v>93</v>
      </c>
      <c r="P5" s="4">
        <v>52</v>
      </c>
      <c r="R5" s="10" t="s">
        <v>169</v>
      </c>
      <c r="S5" s="4">
        <v>59</v>
      </c>
    </row>
    <row r="6" spans="1:19" ht="16" customHeight="1">
      <c r="B6" s="68" t="s">
        <v>66</v>
      </c>
      <c r="C6" s="48">
        <f>'Integrated Data Set'!N483</f>
        <v>459</v>
      </c>
      <c r="D6" s="48">
        <f>'Integrated Data Set'!Z483</f>
        <v>459</v>
      </c>
      <c r="E6" s="12"/>
      <c r="N6" s="12"/>
      <c r="O6" s="10" t="s">
        <v>94</v>
      </c>
      <c r="P6" s="4">
        <v>29</v>
      </c>
      <c r="R6" s="10" t="s">
        <v>170</v>
      </c>
      <c r="S6" s="4">
        <v>22</v>
      </c>
    </row>
    <row r="7" spans="1:19" ht="16" customHeight="1">
      <c r="B7" s="68" t="s">
        <v>56</v>
      </c>
      <c r="C7" s="49">
        <f>_xlfn.VAR.S('Integrated Data Set'!N2:N460)</f>
        <v>786799847780.6593</v>
      </c>
      <c r="D7" s="49">
        <f>_xlfn.VAR.S('Integrated Data Set'!Z2:Z460)</f>
        <v>944161.19323381956</v>
      </c>
      <c r="E7" s="12"/>
      <c r="N7" s="12"/>
      <c r="O7" s="10" t="s">
        <v>95</v>
      </c>
      <c r="P7" s="4">
        <v>26</v>
      </c>
      <c r="R7" s="10" t="s">
        <v>171</v>
      </c>
      <c r="S7" s="4">
        <v>25</v>
      </c>
    </row>
    <row r="8" spans="1:19" ht="16" customHeight="1">
      <c r="B8" s="68" t="s">
        <v>57</v>
      </c>
      <c r="C8" s="49">
        <f>_xlfn.STDEV.S('Integrated Data Set'!N2:N460)</f>
        <v>887017.3886574374</v>
      </c>
      <c r="D8" s="49">
        <f>_xlfn.STDEV.S('Integrated Data Set'!Z2:Z460)</f>
        <v>971.6795733336271</v>
      </c>
      <c r="E8" s="12"/>
      <c r="N8" s="12"/>
      <c r="O8" s="10" t="s">
        <v>96</v>
      </c>
      <c r="P8" s="4">
        <v>40</v>
      </c>
      <c r="R8" s="10" t="s">
        <v>172</v>
      </c>
      <c r="S8" s="4">
        <v>7</v>
      </c>
    </row>
    <row r="9" spans="1:19">
      <c r="B9" s="68" t="s">
        <v>58</v>
      </c>
      <c r="C9" s="49">
        <f>AVERAGE('Integrated Data Set'!N2:N460)</f>
        <v>806989.67973856209</v>
      </c>
      <c r="D9" s="49">
        <f>AVERAGE('Integrated Data Set'!Z2:Z460)</f>
        <v>896.78867102396509</v>
      </c>
      <c r="E9" s="12"/>
      <c r="N9" s="12"/>
      <c r="O9" s="10" t="s">
        <v>97</v>
      </c>
      <c r="P9" s="4">
        <v>27</v>
      </c>
      <c r="R9" s="10" t="s">
        <v>173</v>
      </c>
      <c r="S9" s="4">
        <v>4</v>
      </c>
    </row>
    <row r="10" spans="1:19">
      <c r="B10" s="71" t="s">
        <v>64</v>
      </c>
      <c r="C10" s="49">
        <f>C9-(2*C8)</f>
        <v>-967045.09757631272</v>
      </c>
      <c r="D10" s="49">
        <f>D9-(2*D8)</f>
        <v>-1046.5704756432892</v>
      </c>
      <c r="E10" s="12"/>
      <c r="N10" s="12"/>
      <c r="O10" s="10" t="s">
        <v>98</v>
      </c>
      <c r="P10" s="4">
        <v>28</v>
      </c>
      <c r="R10" s="10" t="s">
        <v>174</v>
      </c>
      <c r="S10" s="4">
        <v>5</v>
      </c>
    </row>
    <row r="11" spans="1:19" ht="16" customHeight="1">
      <c r="B11" s="71" t="s">
        <v>65</v>
      </c>
      <c r="C11" s="49">
        <f>C9+(2*C8)</f>
        <v>2581024.4570534369</v>
      </c>
      <c r="D11" s="49">
        <f>D9+(2*D8)</f>
        <v>2840.1478176912192</v>
      </c>
      <c r="E11" s="12"/>
      <c r="N11" s="12"/>
      <c r="O11" s="10" t="s">
        <v>99</v>
      </c>
      <c r="P11" s="4">
        <v>34</v>
      </c>
      <c r="R11" s="10" t="s">
        <v>175</v>
      </c>
      <c r="S11" s="4">
        <v>1</v>
      </c>
    </row>
    <row r="12" spans="1:19" ht="16" customHeight="1">
      <c r="B12" s="71" t="s">
        <v>67</v>
      </c>
      <c r="C12" s="48">
        <f>COUNTIF('Integrated Data Set'!N2:N460,"&lt;"&amp;'01_Statistical_Analysis'!C10)</f>
        <v>0</v>
      </c>
      <c r="D12" s="48">
        <f>COUNTIF('Integrated Data Set'!Z2:Z460,"&lt;"&amp;'01_Statistical_Analysis'!D10)</f>
        <v>0</v>
      </c>
      <c r="E12" s="12"/>
      <c r="N12" s="12"/>
      <c r="O12" s="10" t="s">
        <v>100</v>
      </c>
      <c r="P12" s="4">
        <v>19</v>
      </c>
      <c r="R12" s="10" t="s">
        <v>176</v>
      </c>
      <c r="S12" s="4">
        <v>6</v>
      </c>
    </row>
    <row r="13" spans="1:19">
      <c r="B13" s="71" t="s">
        <v>68</v>
      </c>
      <c r="C13" s="48">
        <f>COUNTIF('Integrated Data Set'!N2:N460,"&gt;"&amp;'01_Statistical_Analysis'!C11)</f>
        <v>29</v>
      </c>
      <c r="D13" s="48">
        <f>COUNTIF('Integrated Data Set'!Z2:Z460,"&gt;"&amp;'01_Statistical_Analysis'!D11)</f>
        <v>18</v>
      </c>
      <c r="E13" s="12"/>
      <c r="N13" s="12"/>
      <c r="O13" s="10" t="s">
        <v>101</v>
      </c>
      <c r="P13" s="4">
        <v>10</v>
      </c>
      <c r="R13" s="10" t="s">
        <v>177</v>
      </c>
      <c r="S13" s="4">
        <v>2</v>
      </c>
    </row>
    <row r="14" spans="1:19">
      <c r="B14" s="68" t="s">
        <v>154</v>
      </c>
      <c r="C14" s="50">
        <f>(C12+C13)/C6</f>
        <v>6.3180827886710242E-2</v>
      </c>
      <c r="D14" s="50">
        <f>(D12+D13)/D6</f>
        <v>3.9215686274509803E-2</v>
      </c>
      <c r="E14" s="12"/>
      <c r="N14" s="12"/>
      <c r="O14" s="10" t="s">
        <v>102</v>
      </c>
      <c r="P14" s="4">
        <v>10</v>
      </c>
      <c r="R14" s="10" t="s">
        <v>53</v>
      </c>
      <c r="S14" s="4">
        <v>459</v>
      </c>
    </row>
    <row r="15" spans="1:19">
      <c r="B15" s="7"/>
      <c r="C15" s="11"/>
      <c r="D15" s="11"/>
      <c r="E15" s="12"/>
      <c r="N15" s="12"/>
      <c r="O15" s="10" t="s">
        <v>103</v>
      </c>
      <c r="P15" s="4">
        <v>8</v>
      </c>
      <c r="R15"/>
      <c r="S15"/>
    </row>
    <row r="16" spans="1:19" ht="51">
      <c r="B16" s="7"/>
      <c r="C16" s="51" t="s">
        <v>193</v>
      </c>
      <c r="D16" s="45"/>
      <c r="E16" s="12"/>
      <c r="N16" s="12"/>
      <c r="O16" s="10" t="s">
        <v>104</v>
      </c>
      <c r="P16" s="4">
        <v>8</v>
      </c>
      <c r="R16"/>
      <c r="S16"/>
    </row>
    <row r="17" spans="2:19">
      <c r="B17" s="7"/>
      <c r="C17" s="11"/>
      <c r="D17" s="11"/>
      <c r="E17" s="12"/>
      <c r="N17" s="12"/>
      <c r="O17" s="10" t="s">
        <v>105</v>
      </c>
      <c r="P17" s="4">
        <v>5</v>
      </c>
      <c r="R17"/>
      <c r="S17"/>
    </row>
    <row r="18" spans="2:19">
      <c r="B18" s="68" t="s">
        <v>195</v>
      </c>
      <c r="C18" s="59">
        <f>CORREL('Integrated Data Set'!N2:N460,'Integrated Data Set'!Z2:Z460)</f>
        <v>0.94019438943340417</v>
      </c>
      <c r="D18" s="59"/>
      <c r="E18" s="12"/>
      <c r="N18" s="12"/>
      <c r="O18" s="10" t="s">
        <v>106</v>
      </c>
      <c r="P18" s="4">
        <v>6</v>
      </c>
      <c r="R18"/>
      <c r="S18"/>
    </row>
    <row r="19" spans="2:19">
      <c r="B19" s="68" t="s">
        <v>196</v>
      </c>
      <c r="C19" s="60" t="s">
        <v>61</v>
      </c>
      <c r="D19" s="60"/>
      <c r="E19" s="12"/>
      <c r="N19" s="12"/>
      <c r="O19" s="10" t="s">
        <v>107</v>
      </c>
      <c r="P19" s="4">
        <v>8</v>
      </c>
      <c r="R19"/>
      <c r="S19"/>
    </row>
    <row r="20" spans="2:19" s="6" customFormat="1" ht="34">
      <c r="B20" s="72" t="s">
        <v>194</v>
      </c>
      <c r="C20" s="58" t="s">
        <v>192</v>
      </c>
      <c r="D20" s="58"/>
      <c r="O20" s="10" t="s">
        <v>108</v>
      </c>
      <c r="P20" s="4">
        <v>4</v>
      </c>
      <c r="Q20" s="8"/>
      <c r="R20"/>
      <c r="S20"/>
    </row>
    <row r="21" spans="2:19">
      <c r="B21" s="7"/>
      <c r="O21" s="10" t="s">
        <v>109</v>
      </c>
      <c r="P21" s="4">
        <v>5</v>
      </c>
      <c r="R21"/>
      <c r="S21"/>
    </row>
    <row r="22" spans="2:19">
      <c r="O22" s="10" t="s">
        <v>110</v>
      </c>
      <c r="P22" s="4">
        <v>2</v>
      </c>
      <c r="R22"/>
      <c r="S22"/>
    </row>
    <row r="23" spans="2:19">
      <c r="O23" s="10" t="s">
        <v>111</v>
      </c>
      <c r="P23" s="4">
        <v>2</v>
      </c>
      <c r="R23"/>
      <c r="S23"/>
    </row>
    <row r="24" spans="2:19">
      <c r="O24" s="10" t="s">
        <v>112</v>
      </c>
      <c r="P24" s="4">
        <v>1</v>
      </c>
      <c r="R24"/>
      <c r="S24"/>
    </row>
    <row r="25" spans="2:19">
      <c r="O25" s="10" t="s">
        <v>113</v>
      </c>
      <c r="P25" s="4">
        <v>1</v>
      </c>
      <c r="R25"/>
      <c r="S25"/>
    </row>
    <row r="26" spans="2:19">
      <c r="O26" s="10" t="s">
        <v>114</v>
      </c>
      <c r="P26" s="4">
        <v>6</v>
      </c>
      <c r="Q26"/>
      <c r="R26"/>
      <c r="S26"/>
    </row>
    <row r="27" spans="2:19">
      <c r="O27" s="10" t="s">
        <v>115</v>
      </c>
      <c r="P27" s="4">
        <v>2</v>
      </c>
      <c r="Q27"/>
      <c r="R27"/>
      <c r="S27"/>
    </row>
    <row r="28" spans="2:19">
      <c r="O28" s="10" t="s">
        <v>116</v>
      </c>
      <c r="P28" s="4">
        <v>3</v>
      </c>
      <c r="Q28"/>
      <c r="R28"/>
      <c r="S28"/>
    </row>
    <row r="29" spans="2:19">
      <c r="O29" s="10" t="s">
        <v>117</v>
      </c>
      <c r="P29" s="4">
        <v>2</v>
      </c>
      <c r="Q29"/>
      <c r="R29"/>
      <c r="S29"/>
    </row>
    <row r="30" spans="2:19">
      <c r="O30" s="10" t="s">
        <v>118</v>
      </c>
      <c r="P30" s="4">
        <v>2</v>
      </c>
      <c r="Q30"/>
      <c r="R30"/>
      <c r="S30"/>
    </row>
    <row r="31" spans="2:19">
      <c r="O31" s="10" t="s">
        <v>164</v>
      </c>
      <c r="P31" s="4">
        <v>2</v>
      </c>
      <c r="Q31"/>
      <c r="R31"/>
      <c r="S31"/>
    </row>
    <row r="32" spans="2:19">
      <c r="O32" s="10" t="s">
        <v>119</v>
      </c>
      <c r="P32" s="4">
        <v>2</v>
      </c>
      <c r="Q32"/>
      <c r="R32"/>
      <c r="S32"/>
    </row>
    <row r="33" spans="15:19">
      <c r="O33" s="10" t="s">
        <v>120</v>
      </c>
      <c r="P33" s="4">
        <v>1</v>
      </c>
      <c r="Q33"/>
      <c r="R33"/>
      <c r="S33"/>
    </row>
    <row r="34" spans="15:19">
      <c r="O34" s="10" t="s">
        <v>121</v>
      </c>
      <c r="P34" s="4">
        <v>1</v>
      </c>
      <c r="Q34"/>
      <c r="R34"/>
      <c r="S34"/>
    </row>
    <row r="35" spans="15:19">
      <c r="O35" s="10" t="s">
        <v>122</v>
      </c>
      <c r="P35" s="4">
        <v>1</v>
      </c>
      <c r="Q35"/>
      <c r="R35"/>
      <c r="S35"/>
    </row>
    <row r="36" spans="15:19">
      <c r="O36" s="10" t="s">
        <v>123</v>
      </c>
      <c r="P36" s="4">
        <v>1</v>
      </c>
      <c r="Q36"/>
      <c r="R36"/>
      <c r="S36"/>
    </row>
    <row r="37" spans="15:19">
      <c r="O37" s="10" t="s">
        <v>124</v>
      </c>
      <c r="P37" s="4">
        <v>1</v>
      </c>
      <c r="Q37"/>
      <c r="R37"/>
      <c r="S37"/>
    </row>
    <row r="38" spans="15:19">
      <c r="O38" s="10" t="s">
        <v>125</v>
      </c>
      <c r="P38" s="4">
        <v>2</v>
      </c>
      <c r="Q38"/>
      <c r="R38"/>
      <c r="S38"/>
    </row>
    <row r="39" spans="15:19">
      <c r="O39" s="10" t="s">
        <v>126</v>
      </c>
      <c r="P39" s="4">
        <v>1</v>
      </c>
      <c r="Q39"/>
      <c r="R39"/>
      <c r="S39"/>
    </row>
    <row r="40" spans="15:19">
      <c r="O40" s="10" t="s">
        <v>127</v>
      </c>
      <c r="P40" s="4">
        <v>1</v>
      </c>
      <c r="Q40"/>
      <c r="R40"/>
      <c r="S40"/>
    </row>
    <row r="41" spans="15:19">
      <c r="O41" s="10" t="s">
        <v>128</v>
      </c>
      <c r="P41" s="4">
        <v>1</v>
      </c>
      <c r="Q41"/>
      <c r="R41"/>
      <c r="S41"/>
    </row>
    <row r="42" spans="15:19">
      <c r="O42" s="10" t="s">
        <v>129</v>
      </c>
      <c r="P42" s="4">
        <v>1</v>
      </c>
      <c r="Q42"/>
      <c r="R42"/>
      <c r="S42"/>
    </row>
    <row r="43" spans="15:19">
      <c r="O43" s="10" t="s">
        <v>165</v>
      </c>
      <c r="P43" s="4">
        <v>1</v>
      </c>
      <c r="Q43"/>
      <c r="R43"/>
      <c r="S43"/>
    </row>
    <row r="44" spans="15:19">
      <c r="O44" s="10" t="s">
        <v>166</v>
      </c>
      <c r="P44" s="4">
        <v>1</v>
      </c>
      <c r="Q44"/>
      <c r="R44"/>
      <c r="S44"/>
    </row>
    <row r="45" spans="15:19">
      <c r="O45" s="10" t="s">
        <v>167</v>
      </c>
      <c r="P45" s="4">
        <v>1</v>
      </c>
      <c r="Q45"/>
      <c r="R45"/>
      <c r="S45"/>
    </row>
    <row r="46" spans="15:19">
      <c r="O46" s="10" t="s">
        <v>130</v>
      </c>
      <c r="P46" s="4">
        <v>1</v>
      </c>
      <c r="Q46"/>
      <c r="R46"/>
      <c r="S46"/>
    </row>
    <row r="47" spans="15:19">
      <c r="O47" s="10" t="s">
        <v>53</v>
      </c>
      <c r="P47" s="4">
        <v>459</v>
      </c>
      <c r="Q47"/>
      <c r="R47"/>
      <c r="S47"/>
    </row>
    <row r="54" spans="4:14">
      <c r="D54"/>
      <c r="E54"/>
      <c r="N54"/>
    </row>
    <row r="55" spans="4:14">
      <c r="D55"/>
      <c r="E55"/>
      <c r="N55"/>
    </row>
    <row r="56" spans="4:14">
      <c r="D56"/>
      <c r="E56"/>
      <c r="N56"/>
    </row>
    <row r="57" spans="4:14">
      <c r="D57"/>
      <c r="E57"/>
      <c r="N57"/>
    </row>
    <row r="58" spans="4:14">
      <c r="D58"/>
      <c r="E58"/>
      <c r="N58"/>
    </row>
    <row r="59" spans="4:14">
      <c r="D59"/>
      <c r="E59"/>
      <c r="N59"/>
    </row>
    <row r="60" spans="4:14">
      <c r="D60"/>
      <c r="E60"/>
      <c r="N60"/>
    </row>
    <row r="61" spans="4:14">
      <c r="D61"/>
      <c r="E61"/>
      <c r="N61"/>
    </row>
    <row r="62" spans="4:14">
      <c r="D62"/>
      <c r="E62"/>
      <c r="N62"/>
    </row>
    <row r="63" spans="4:14">
      <c r="D63"/>
      <c r="E63"/>
      <c r="N63"/>
    </row>
    <row r="64" spans="4:14">
      <c r="D64"/>
      <c r="E64"/>
      <c r="N64"/>
    </row>
    <row r="65" spans="4:14">
      <c r="D65"/>
      <c r="E65"/>
      <c r="N65"/>
    </row>
    <row r="66" spans="4:14">
      <c r="D66"/>
      <c r="E66"/>
      <c r="N66"/>
    </row>
    <row r="67" spans="4:14">
      <c r="D67"/>
      <c r="E67"/>
      <c r="N67"/>
    </row>
    <row r="68" spans="4:14">
      <c r="D68"/>
      <c r="E68"/>
      <c r="N68"/>
    </row>
    <row r="69" spans="4:14">
      <c r="D69"/>
      <c r="E69"/>
      <c r="N69"/>
    </row>
    <row r="70" spans="4:14">
      <c r="D70"/>
      <c r="E70"/>
      <c r="N70"/>
    </row>
    <row r="71" spans="4:14">
      <c r="D71"/>
      <c r="E71"/>
      <c r="N71"/>
    </row>
    <row r="72" spans="4:14">
      <c r="D72"/>
      <c r="E72"/>
      <c r="N72"/>
    </row>
    <row r="73" spans="4:14">
      <c r="D73"/>
      <c r="E73"/>
      <c r="N73"/>
    </row>
    <row r="74" spans="4:14">
      <c r="D74"/>
      <c r="E74"/>
      <c r="N74"/>
    </row>
    <row r="75" spans="4:14">
      <c r="D75"/>
      <c r="E75"/>
      <c r="N75"/>
    </row>
    <row r="76" spans="4:14">
      <c r="D76"/>
      <c r="E76"/>
      <c r="F76"/>
      <c r="G76"/>
      <c r="H76"/>
      <c r="I76"/>
      <c r="J76"/>
      <c r="K76"/>
      <c r="L76"/>
      <c r="N76"/>
    </row>
    <row r="77" spans="4:14">
      <c r="D77"/>
      <c r="E77"/>
      <c r="F77"/>
      <c r="G77"/>
      <c r="H77"/>
      <c r="I77"/>
      <c r="J77"/>
      <c r="K77"/>
      <c r="L77"/>
      <c r="N77"/>
    </row>
    <row r="78" spans="4:14">
      <c r="D78"/>
      <c r="E78"/>
      <c r="F78"/>
      <c r="G78"/>
      <c r="H78"/>
      <c r="I78"/>
      <c r="J78"/>
      <c r="K78"/>
      <c r="L78"/>
      <c r="N78"/>
    </row>
    <row r="79" spans="4:14">
      <c r="D79"/>
      <c r="E79"/>
      <c r="F79"/>
      <c r="G79"/>
      <c r="H79"/>
      <c r="I79"/>
      <c r="J79"/>
      <c r="K79"/>
      <c r="L79"/>
      <c r="N79"/>
    </row>
    <row r="80" spans="4:14">
      <c r="D80"/>
      <c r="E80"/>
      <c r="F80"/>
      <c r="G80"/>
      <c r="H80"/>
      <c r="I80"/>
      <c r="J80"/>
      <c r="K80"/>
      <c r="L80"/>
      <c r="N80"/>
    </row>
    <row r="81" spans="4:14">
      <c r="D81"/>
      <c r="E81"/>
      <c r="F81"/>
      <c r="G81"/>
      <c r="H81"/>
      <c r="I81"/>
      <c r="J81"/>
      <c r="K81"/>
      <c r="L81"/>
      <c r="N81"/>
    </row>
    <row r="82" spans="4:14">
      <c r="D82"/>
      <c r="E82"/>
      <c r="F82"/>
      <c r="G82"/>
      <c r="H82"/>
      <c r="I82"/>
      <c r="J82"/>
      <c r="K82"/>
      <c r="L82"/>
      <c r="N82"/>
    </row>
    <row r="83" spans="4:14">
      <c r="F83"/>
      <c r="G83"/>
      <c r="H83"/>
      <c r="I83"/>
      <c r="J83"/>
      <c r="K83"/>
      <c r="L83"/>
    </row>
    <row r="84" spans="4:14">
      <c r="F84"/>
      <c r="G84"/>
      <c r="H84"/>
      <c r="I84"/>
      <c r="J84"/>
      <c r="K84"/>
      <c r="L84"/>
    </row>
    <row r="85" spans="4:14">
      <c r="F85"/>
      <c r="G85"/>
      <c r="H85"/>
      <c r="I85"/>
      <c r="J85"/>
      <c r="K85"/>
      <c r="L85"/>
    </row>
    <row r="86" spans="4:14">
      <c r="F86"/>
      <c r="G86"/>
      <c r="H86"/>
      <c r="I86"/>
      <c r="J86"/>
      <c r="K86"/>
      <c r="L86"/>
    </row>
  </sheetData>
  <mergeCells count="4">
    <mergeCell ref="C20:D20"/>
    <mergeCell ref="C18:D18"/>
    <mergeCell ref="C19:D19"/>
    <mergeCell ref="C2:D2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302A1-5952-014A-917F-162A8027928D}">
  <sheetPr>
    <tabColor rgb="FFFFC000"/>
  </sheetPr>
  <dimension ref="B1:E23"/>
  <sheetViews>
    <sheetView showGridLines="0" workbookViewId="0">
      <selection activeCell="E38" sqref="E38"/>
    </sheetView>
  </sheetViews>
  <sheetFormatPr baseColWidth="10" defaultRowHeight="16"/>
  <cols>
    <col min="1" max="1" width="1.83203125" style="52" customWidth="1"/>
    <col min="2" max="5" width="23.1640625" style="52" customWidth="1"/>
    <col min="6" max="16384" width="10.83203125" style="52"/>
  </cols>
  <sheetData>
    <row r="1" spans="2:5">
      <c r="B1"/>
      <c r="C1"/>
      <c r="D1"/>
      <c r="E1"/>
    </row>
    <row r="2" spans="2:5">
      <c r="B2" s="73" t="s">
        <v>201</v>
      </c>
      <c r="C2" s="74"/>
      <c r="D2" s="74"/>
      <c r="E2" s="75"/>
    </row>
    <row r="3" spans="2:5" ht="16" customHeight="1">
      <c r="B3" s="76" t="s">
        <v>202</v>
      </c>
      <c r="C3" s="62" t="s">
        <v>203</v>
      </c>
      <c r="D3" s="62"/>
      <c r="E3" s="62"/>
    </row>
    <row r="4" spans="2:5" ht="16" customHeight="1">
      <c r="B4" s="76" t="s">
        <v>204</v>
      </c>
      <c r="C4" s="64" t="s">
        <v>205</v>
      </c>
      <c r="D4" s="64"/>
      <c r="E4" s="64"/>
    </row>
    <row r="5" spans="2:5" ht="16" customHeight="1">
      <c r="B5" s="76" t="s">
        <v>206</v>
      </c>
      <c r="C5" s="64" t="s">
        <v>207</v>
      </c>
      <c r="D5" s="64"/>
      <c r="E5" s="64"/>
    </row>
    <row r="6" spans="2:5" ht="16" customHeight="1">
      <c r="B6" s="76" t="s">
        <v>208</v>
      </c>
      <c r="C6" s="64" t="s">
        <v>209</v>
      </c>
      <c r="D6" s="64"/>
      <c r="E6" s="64"/>
    </row>
    <row r="7" spans="2:5" ht="16" customHeight="1">
      <c r="B7" s="76" t="s">
        <v>210</v>
      </c>
      <c r="C7" s="64" t="s">
        <v>211</v>
      </c>
      <c r="D7" s="64"/>
      <c r="E7" s="64"/>
    </row>
    <row r="8" spans="2:5" ht="16" customHeight="1">
      <c r="B8" s="76" t="s">
        <v>212</v>
      </c>
      <c r="C8" s="62" t="s">
        <v>213</v>
      </c>
      <c r="D8" s="62"/>
      <c r="E8" s="62"/>
    </row>
    <row r="9" spans="2:5">
      <c r="B9" s="77" t="s">
        <v>214</v>
      </c>
      <c r="C9" s="63">
        <v>0.05</v>
      </c>
      <c r="D9" s="63"/>
      <c r="E9" s="63"/>
    </row>
    <row r="10" spans="2:5">
      <c r="B10" s="77" t="s">
        <v>215</v>
      </c>
      <c r="C10" s="63">
        <f>D20</f>
        <v>5.0193416323954964E-167</v>
      </c>
      <c r="D10" s="63"/>
      <c r="E10" s="63"/>
    </row>
    <row r="11" spans="2:5" ht="16" customHeight="1">
      <c r="B11" s="77" t="s">
        <v>216</v>
      </c>
      <c r="C11" s="62" t="s">
        <v>217</v>
      </c>
      <c r="D11" s="62"/>
      <c r="E11" s="62"/>
    </row>
    <row r="13" spans="2:5" ht="34">
      <c r="B13" s="68" t="s">
        <v>218</v>
      </c>
      <c r="C13" s="68"/>
      <c r="D13" s="78" t="s">
        <v>187</v>
      </c>
      <c r="E13" s="78" t="s">
        <v>188</v>
      </c>
    </row>
    <row r="14" spans="2:5">
      <c r="B14" s="61" t="s">
        <v>58</v>
      </c>
      <c r="C14" s="61"/>
      <c r="D14" s="53">
        <f>'03_Statistical_Test'!C5</f>
        <v>2.6975187028307731E-4</v>
      </c>
      <c r="E14" s="53">
        <f>'03_Statistical_Test'!D5</f>
        <v>1.3190883678020605E-3</v>
      </c>
    </row>
    <row r="15" spans="2:5">
      <c r="B15" s="61" t="s">
        <v>56</v>
      </c>
      <c r="C15" s="61"/>
      <c r="D15" s="53">
        <f>'03_Statistical_Test'!C6</f>
        <v>7.7323437122275989E-8</v>
      </c>
      <c r="E15" s="53">
        <f>'03_Statistical_Test'!D6</f>
        <v>2.8801838954410732E-7</v>
      </c>
    </row>
    <row r="16" spans="2:5">
      <c r="B16" s="61" t="s">
        <v>219</v>
      </c>
      <c r="C16" s="61"/>
      <c r="D16" s="54">
        <f>'03_Statistical_Test'!C7</f>
        <v>459</v>
      </c>
      <c r="E16" s="54">
        <f>'03_Statistical_Test'!D7</f>
        <v>459</v>
      </c>
    </row>
    <row r="17" spans="2:5">
      <c r="B17" s="61" t="s">
        <v>220</v>
      </c>
      <c r="C17" s="61"/>
      <c r="D17" s="54">
        <f>'03_Statistical_Test'!C8</f>
        <v>0</v>
      </c>
      <c r="E17" s="54"/>
    </row>
    <row r="18" spans="2:5">
      <c r="B18" s="61" t="s">
        <v>221</v>
      </c>
      <c r="C18" s="61"/>
      <c r="D18" s="54">
        <f>'03_Statistical_Test'!C9</f>
        <v>687</v>
      </c>
      <c r="E18" s="54"/>
    </row>
    <row r="19" spans="2:5">
      <c r="B19" s="61" t="s">
        <v>222</v>
      </c>
      <c r="C19" s="61"/>
      <c r="D19" s="53">
        <f>'03_Statistical_Test'!C10</f>
        <v>-37.193874675351388</v>
      </c>
      <c r="E19" s="53"/>
    </row>
    <row r="20" spans="2:5">
      <c r="B20" s="61" t="s">
        <v>223</v>
      </c>
      <c r="C20" s="61"/>
      <c r="D20" s="53">
        <f>'03_Statistical_Test'!C11</f>
        <v>5.0193416323954964E-167</v>
      </c>
      <c r="E20" s="53"/>
    </row>
    <row r="21" spans="2:5">
      <c r="B21" s="61" t="s">
        <v>224</v>
      </c>
      <c r="C21" s="61"/>
      <c r="D21" s="53">
        <f>'03_Statistical_Test'!C12</f>
        <v>1.6470746436689672</v>
      </c>
      <c r="E21" s="53"/>
    </row>
    <row r="22" spans="2:5">
      <c r="B22" s="61" t="s">
        <v>225</v>
      </c>
      <c r="C22" s="61"/>
      <c r="D22" s="53">
        <f>'03_Statistical_Test'!C13</f>
        <v>1.0038683264790993E-166</v>
      </c>
      <c r="E22" s="53"/>
    </row>
    <row r="23" spans="2:5">
      <c r="B23" s="61" t="s">
        <v>226</v>
      </c>
      <c r="C23" s="61"/>
      <c r="D23" s="53">
        <f>'03_Statistical_Test'!C14</f>
        <v>1.9634230603639096</v>
      </c>
      <c r="E23" s="53"/>
    </row>
  </sheetData>
  <mergeCells count="20">
    <mergeCell ref="B15:C15"/>
    <mergeCell ref="B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B14:C14"/>
    <mergeCell ref="B22:C22"/>
    <mergeCell ref="B23:C23"/>
    <mergeCell ref="B16:C16"/>
    <mergeCell ref="B17:C17"/>
    <mergeCell ref="B18:C18"/>
    <mergeCell ref="B19:C19"/>
    <mergeCell ref="B20:C20"/>
    <mergeCell ref="B21:C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A5241-2595-D042-BA16-4D41EF04C7E3}">
  <sheetPr>
    <tabColor rgb="FFFFC000"/>
  </sheetPr>
  <dimension ref="B2:D14"/>
  <sheetViews>
    <sheetView showGridLines="0" workbookViewId="0">
      <selection activeCell="G33" sqref="G33"/>
    </sheetView>
  </sheetViews>
  <sheetFormatPr baseColWidth="10" defaultRowHeight="16"/>
  <cols>
    <col min="1" max="1" width="1.83203125" customWidth="1"/>
    <col min="2" max="2" width="40.5" customWidth="1"/>
    <col min="3" max="4" width="17" customWidth="1"/>
  </cols>
  <sheetData>
    <row r="2" spans="2:4">
      <c r="B2" t="s">
        <v>218</v>
      </c>
    </row>
    <row r="3" spans="2:4" ht="17" thickBot="1"/>
    <row r="4" spans="2:4" ht="34">
      <c r="B4" s="55"/>
      <c r="C4" s="56" t="s">
        <v>187</v>
      </c>
      <c r="D4" s="56" t="s">
        <v>188</v>
      </c>
    </row>
    <row r="5" spans="2:4">
      <c r="B5" t="s">
        <v>58</v>
      </c>
      <c r="C5">
        <v>2.6975187028307731E-4</v>
      </c>
      <c r="D5">
        <v>1.3190883678020605E-3</v>
      </c>
    </row>
    <row r="6" spans="2:4">
      <c r="B6" t="s">
        <v>56</v>
      </c>
      <c r="C6">
        <v>7.7323437122275989E-8</v>
      </c>
      <c r="D6">
        <v>2.8801838954410732E-7</v>
      </c>
    </row>
    <row r="7" spans="2:4">
      <c r="B7" t="s">
        <v>219</v>
      </c>
      <c r="C7">
        <v>459</v>
      </c>
      <c r="D7">
        <v>459</v>
      </c>
    </row>
    <row r="8" spans="2:4">
      <c r="B8" t="s">
        <v>220</v>
      </c>
      <c r="C8">
        <v>0</v>
      </c>
    </row>
    <row r="9" spans="2:4">
      <c r="B9" t="s">
        <v>221</v>
      </c>
      <c r="C9">
        <v>687</v>
      </c>
    </row>
    <row r="10" spans="2:4">
      <c r="B10" t="s">
        <v>222</v>
      </c>
      <c r="C10">
        <v>-37.193874675351388</v>
      </c>
    </row>
    <row r="11" spans="2:4">
      <c r="B11" t="s">
        <v>223</v>
      </c>
      <c r="C11">
        <v>5.0193416323954964E-167</v>
      </c>
    </row>
    <row r="12" spans="2:4">
      <c r="B12" t="s">
        <v>224</v>
      </c>
      <c r="C12">
        <v>1.6470746436689672</v>
      </c>
    </row>
    <row r="13" spans="2:4">
      <c r="B13" t="s">
        <v>225</v>
      </c>
      <c r="C13">
        <v>1.0038683264790993E-166</v>
      </c>
    </row>
    <row r="14" spans="2:4" ht="17" thickBot="1">
      <c r="B14" s="57" t="s">
        <v>226</v>
      </c>
      <c r="C14" s="57">
        <v>1.9634230603639096</v>
      </c>
      <c r="D14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Integrated Data Set</vt:lpstr>
      <vt:lpstr>01_Statistical_Analysis</vt:lpstr>
      <vt:lpstr>02_Hypothesis_Testing</vt:lpstr>
      <vt:lpstr>03_Statistical_Test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Griesel</dc:creator>
  <cp:lastModifiedBy>David Griesel</cp:lastModifiedBy>
  <dcterms:created xsi:type="dcterms:W3CDTF">2024-05-09T12:08:51Z</dcterms:created>
  <dcterms:modified xsi:type="dcterms:W3CDTF">2025-04-15T07:46:47Z</dcterms:modified>
</cp:coreProperties>
</file>