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davidhenderson/Documents/github/ltc_covid_int/data/"/>
    </mc:Choice>
  </mc:AlternateContent>
  <xr:revisionPtr revIDLastSave="0" documentId="8_{30A60AEF-CED6-AA48-81D0-BACCB0923771}" xr6:coauthVersionLast="45" xr6:coauthVersionMax="45" xr10:uidLastSave="{00000000-0000-0000-0000-000000000000}"/>
  <bookViews>
    <workbookView xWindow="0" yWindow="460" windowWidth="27480" windowHeight="15700" xr2:uid="{00000000-000D-0000-FFFF-FFFF00000000}"/>
  </bookViews>
  <sheets>
    <sheet name="Trends in care home deaths" sheetId="3" r:id="rId1"/>
    <sheet name="Denmark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5" l="1"/>
  <c r="J35" i="5"/>
  <c r="I35" i="5"/>
  <c r="K34" i="5"/>
  <c r="P33" i="5" s="1"/>
  <c r="J34" i="5"/>
  <c r="I34" i="5"/>
  <c r="K33" i="5"/>
  <c r="J33" i="5"/>
  <c r="I33" i="5"/>
  <c r="K32" i="5"/>
  <c r="J32" i="5"/>
  <c r="I32" i="5"/>
  <c r="K31" i="5"/>
  <c r="J31" i="5"/>
  <c r="I31" i="5"/>
  <c r="K30" i="5"/>
  <c r="P29" i="5" s="1"/>
  <c r="J30" i="5"/>
  <c r="I30" i="5"/>
  <c r="K29" i="5"/>
  <c r="J29" i="5"/>
  <c r="I29" i="5"/>
  <c r="K28" i="5"/>
  <c r="J28" i="5"/>
  <c r="I28" i="5"/>
  <c r="K27" i="5"/>
  <c r="J27" i="5"/>
  <c r="I27" i="5"/>
  <c r="K26" i="5"/>
  <c r="P25" i="5" s="1"/>
  <c r="J26" i="5"/>
  <c r="I26" i="5"/>
  <c r="K25" i="5"/>
  <c r="J25" i="5"/>
  <c r="I25" i="5"/>
  <c r="K24" i="5"/>
  <c r="J24" i="5"/>
  <c r="I24" i="5"/>
  <c r="K23" i="5"/>
  <c r="J23" i="5"/>
  <c r="I23" i="5"/>
  <c r="K22" i="5"/>
  <c r="P21" i="5" s="1"/>
  <c r="J22" i="5"/>
  <c r="I22" i="5"/>
  <c r="K21" i="5"/>
  <c r="J21" i="5"/>
  <c r="I21" i="5"/>
  <c r="K20" i="5"/>
  <c r="J20" i="5"/>
  <c r="I20" i="5"/>
  <c r="K19" i="5"/>
  <c r="J19" i="5"/>
  <c r="I19" i="5"/>
  <c r="K18" i="5"/>
  <c r="P17" i="5" s="1"/>
  <c r="J18" i="5"/>
  <c r="I18" i="5"/>
  <c r="K17" i="5"/>
  <c r="J17" i="5"/>
  <c r="I17" i="5"/>
  <c r="K16" i="5"/>
  <c r="J16" i="5"/>
  <c r="I16" i="5"/>
  <c r="K15" i="5"/>
  <c r="J15" i="5"/>
  <c r="I15" i="5"/>
  <c r="K14" i="5"/>
  <c r="P13" i="5" s="1"/>
  <c r="J14" i="5"/>
  <c r="I14" i="5"/>
  <c r="K13" i="5"/>
  <c r="J13" i="5"/>
  <c r="I13" i="5"/>
  <c r="K12" i="5"/>
  <c r="J12" i="5"/>
  <c r="I12" i="5"/>
  <c r="K11" i="5"/>
  <c r="J11" i="5"/>
  <c r="I11" i="5"/>
  <c r="K10" i="5"/>
  <c r="P9" i="5" s="1"/>
  <c r="J10" i="5"/>
  <c r="I10" i="5"/>
  <c r="K9" i="5"/>
  <c r="J9" i="5"/>
  <c r="I9" i="5"/>
  <c r="K8" i="5"/>
  <c r="J8" i="5"/>
  <c r="I8" i="5"/>
  <c r="K7" i="5"/>
  <c r="J7" i="5"/>
  <c r="I7" i="5"/>
  <c r="K6" i="5"/>
  <c r="P5" i="5" s="1"/>
  <c r="J6" i="5"/>
  <c r="I6" i="5"/>
  <c r="P34" i="5"/>
  <c r="H35" i="5"/>
  <c r="Q34" i="5" s="1"/>
  <c r="O34" i="5"/>
  <c r="N34" i="5"/>
  <c r="H34" i="5"/>
  <c r="Q33" i="5"/>
  <c r="O33" i="5"/>
  <c r="N33" i="5"/>
  <c r="P32" i="5"/>
  <c r="H33" i="5"/>
  <c r="Q32" i="5" s="1"/>
  <c r="O32" i="5"/>
  <c r="N32" i="5"/>
  <c r="H32" i="5"/>
  <c r="Q31" i="5"/>
  <c r="P31" i="5"/>
  <c r="O31" i="5"/>
  <c r="N31" i="5"/>
  <c r="P30" i="5"/>
  <c r="H31" i="5"/>
  <c r="Q30" i="5" s="1"/>
  <c r="O30" i="5"/>
  <c r="N30" i="5"/>
  <c r="H30" i="5"/>
  <c r="Q29" i="5"/>
  <c r="O29" i="5"/>
  <c r="N29" i="5"/>
  <c r="P28" i="5"/>
  <c r="H29" i="5"/>
  <c r="Q28" i="5" s="1"/>
  <c r="O28" i="5"/>
  <c r="N28" i="5"/>
  <c r="H28" i="5"/>
  <c r="Q27" i="5"/>
  <c r="P27" i="5"/>
  <c r="O27" i="5"/>
  <c r="N27" i="5"/>
  <c r="P26" i="5"/>
  <c r="H27" i="5"/>
  <c r="Q26" i="5" s="1"/>
  <c r="O26" i="5"/>
  <c r="N26" i="5"/>
  <c r="H26" i="5"/>
  <c r="Q25" i="5" s="1"/>
  <c r="O25" i="5"/>
  <c r="N25" i="5"/>
  <c r="P24" i="5"/>
  <c r="H25" i="5"/>
  <c r="Q24" i="5" s="1"/>
  <c r="O24" i="5"/>
  <c r="N24" i="5"/>
  <c r="H24" i="5"/>
  <c r="Q23" i="5" s="1"/>
  <c r="P23" i="5"/>
  <c r="O23" i="5"/>
  <c r="N23" i="5"/>
  <c r="P22" i="5"/>
  <c r="H23" i="5"/>
  <c r="Q22" i="5" s="1"/>
  <c r="O22" i="5"/>
  <c r="N22" i="5"/>
  <c r="H22" i="5"/>
  <c r="Q21" i="5" s="1"/>
  <c r="O21" i="5"/>
  <c r="N21" i="5"/>
  <c r="P20" i="5"/>
  <c r="H21" i="5"/>
  <c r="Q20" i="5" s="1"/>
  <c r="O20" i="5"/>
  <c r="N20" i="5"/>
  <c r="H20" i="5"/>
  <c r="Q19" i="5"/>
  <c r="P19" i="5"/>
  <c r="O19" i="5"/>
  <c r="N19" i="5"/>
  <c r="P18" i="5"/>
  <c r="H19" i="5"/>
  <c r="Q18" i="5" s="1"/>
  <c r="O18" i="5"/>
  <c r="N18" i="5"/>
  <c r="H18" i="5"/>
  <c r="Q17" i="5" s="1"/>
  <c r="O17" i="5"/>
  <c r="N17" i="5"/>
  <c r="P16" i="5"/>
  <c r="H17" i="5"/>
  <c r="Q16" i="5" s="1"/>
  <c r="O16" i="5"/>
  <c r="N16" i="5"/>
  <c r="H16" i="5"/>
  <c r="Q15" i="5"/>
  <c r="P15" i="5"/>
  <c r="O15" i="5"/>
  <c r="N15" i="5"/>
  <c r="P14" i="5"/>
  <c r="H15" i="5"/>
  <c r="Q14" i="5" s="1"/>
  <c r="O14" i="5"/>
  <c r="N14" i="5"/>
  <c r="H14" i="5"/>
  <c r="Q13" i="5" s="1"/>
  <c r="O13" i="5"/>
  <c r="N13" i="5"/>
  <c r="P12" i="5"/>
  <c r="H13" i="5"/>
  <c r="Q12" i="5" s="1"/>
  <c r="O12" i="5"/>
  <c r="N12" i="5"/>
  <c r="H12" i="5"/>
  <c r="Q11" i="5"/>
  <c r="P11" i="5"/>
  <c r="O11" i="5"/>
  <c r="N11" i="5"/>
  <c r="P10" i="5"/>
  <c r="H11" i="5"/>
  <c r="Q10" i="5" s="1"/>
  <c r="O10" i="5"/>
  <c r="N10" i="5"/>
  <c r="H10" i="5"/>
  <c r="Q9" i="5" s="1"/>
  <c r="O9" i="5"/>
  <c r="N9" i="5"/>
  <c r="P8" i="5"/>
  <c r="H9" i="5"/>
  <c r="Q8" i="5" s="1"/>
  <c r="O8" i="5"/>
  <c r="N8" i="5"/>
  <c r="H8" i="5"/>
  <c r="Q7" i="5" s="1"/>
  <c r="P7" i="5"/>
  <c r="O7" i="5"/>
  <c r="N7" i="5"/>
  <c r="P6" i="5"/>
  <c r="H7" i="5"/>
  <c r="Q6" i="5" s="1"/>
  <c r="A7" i="5"/>
  <c r="M6" i="5" s="1"/>
  <c r="O6" i="5"/>
  <c r="N6" i="5"/>
  <c r="H6" i="5"/>
  <c r="Q5" i="5"/>
  <c r="O5" i="5"/>
  <c r="N5" i="5"/>
  <c r="M5" i="5"/>
  <c r="E5" i="5"/>
  <c r="K5" i="5" s="1"/>
  <c r="C5" i="5"/>
  <c r="J5" i="5" s="1"/>
  <c r="B5" i="5"/>
  <c r="I5" i="5" s="1"/>
  <c r="O4" i="5"/>
  <c r="N4" i="5"/>
  <c r="M4" i="5"/>
  <c r="M3" i="5"/>
  <c r="N2" i="5"/>
  <c r="M2" i="5"/>
  <c r="H5" i="5" l="1"/>
  <c r="A8" i="5"/>
  <c r="A9" i="5" l="1"/>
  <c r="M7" i="5"/>
  <c r="M8" i="5" l="1"/>
  <c r="A10" i="5"/>
  <c r="A11" i="5" l="1"/>
  <c r="M9" i="5"/>
  <c r="M10" i="5" l="1"/>
  <c r="A12" i="5"/>
  <c r="A13" i="5" l="1"/>
  <c r="M11" i="5"/>
  <c r="M12" i="5" l="1"/>
  <c r="A14" i="5"/>
  <c r="A15" i="5" l="1"/>
  <c r="M13" i="5"/>
  <c r="M14" i="5" l="1"/>
  <c r="A16" i="5"/>
  <c r="A17" i="5" l="1"/>
  <c r="M15" i="5"/>
  <c r="M16" i="5" l="1"/>
  <c r="A18" i="5"/>
  <c r="A19" i="5" l="1"/>
  <c r="M17" i="5"/>
  <c r="M18" i="5" l="1"/>
  <c r="A20" i="5"/>
  <c r="A21" i="5" l="1"/>
  <c r="M19" i="5"/>
  <c r="M20" i="5" l="1"/>
  <c r="A22" i="5"/>
  <c r="A23" i="5" l="1"/>
  <c r="M21" i="5"/>
  <c r="M22" i="5" l="1"/>
  <c r="A24" i="5"/>
  <c r="A25" i="5" l="1"/>
  <c r="M23" i="5"/>
  <c r="M24" i="5" l="1"/>
  <c r="A26" i="5"/>
  <c r="A27" i="5" l="1"/>
  <c r="M25" i="5"/>
  <c r="M26" i="5" l="1"/>
  <c r="A28" i="5"/>
  <c r="A29" i="5" l="1"/>
  <c r="M27" i="5"/>
  <c r="M28" i="5" l="1"/>
  <c r="A30" i="5"/>
  <c r="A31" i="5" l="1"/>
  <c r="M29" i="5"/>
  <c r="M30" i="5" l="1"/>
  <c r="A32" i="5"/>
  <c r="A33" i="5" l="1"/>
  <c r="M31" i="5"/>
  <c r="M32" i="5" l="1"/>
  <c r="A34" i="5"/>
  <c r="A35" i="5" l="1"/>
  <c r="M34" i="5" s="1"/>
  <c r="M33" i="5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l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Adelina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Adelina:</t>
        </r>
        <r>
          <rPr>
            <sz val="9"/>
            <color indexed="81"/>
            <rFont val="Tahoma"/>
            <charset val="1"/>
          </rPr>
          <t xml:space="preserve">
Not a sum as outbreaks can last longer than a week
</t>
        </r>
      </text>
    </comment>
  </commentList>
</comments>
</file>

<file path=xl/sharedStrings.xml><?xml version="1.0" encoding="utf-8"?>
<sst xmlns="http://schemas.openxmlformats.org/spreadsheetml/2006/main" count="46" uniqueCount="44">
  <si>
    <t>Australia</t>
  </si>
  <si>
    <t>Austria</t>
  </si>
  <si>
    <t>Belgium</t>
  </si>
  <si>
    <t>Denmark</t>
  </si>
  <si>
    <t>Finland</t>
  </si>
  <si>
    <t>France</t>
  </si>
  <si>
    <t>Hong Kong</t>
  </si>
  <si>
    <t>Hungary</t>
  </si>
  <si>
    <t>Ireland</t>
  </si>
  <si>
    <t>Israel</t>
  </si>
  <si>
    <t>New Zealand</t>
  </si>
  <si>
    <t>Norway</t>
  </si>
  <si>
    <t>Singapore</t>
  </si>
  <si>
    <t>South Korea</t>
  </si>
  <si>
    <t>Spain</t>
  </si>
  <si>
    <t>Germany</t>
  </si>
  <si>
    <t>United States</t>
  </si>
  <si>
    <t>Change over time</t>
  </si>
  <si>
    <t>Week</t>
  </si>
  <si>
    <t>Number of care home deaths, cumulative, confirmed</t>
  </si>
  <si>
    <t>day ending</t>
  </si>
  <si>
    <t>See report</t>
  </si>
  <si>
    <t>Canada</t>
  </si>
  <si>
    <t>Amy Hsu reports</t>
  </si>
  <si>
    <t>Nursing homes only</t>
  </si>
  <si>
    <t>Sweden</t>
  </si>
  <si>
    <t>England &amp; Wales</t>
  </si>
  <si>
    <t>Northern Ireland</t>
  </si>
  <si>
    <t>Scotland</t>
  </si>
  <si>
    <t>https://www.ssi.dk/sygdomme-beredskab-og-forskning/sygdomsovervaagning/c/covid19-overvaagning</t>
  </si>
  <si>
    <t>Last updated 6 October 2020</t>
  </si>
  <si>
    <t>confirmed cases in care homes</t>
  </si>
  <si>
    <t>Deaths among confirmed cases</t>
  </si>
  <si>
    <t>nurshing homes with confirmed cases</t>
  </si>
  <si>
    <t>Tested residents</t>
  </si>
  <si>
    <t>Numer of care homes</t>
  </si>
  <si>
    <t>Number of residents</t>
  </si>
  <si>
    <t>Confirmed cases as % tested residents</t>
  </si>
  <si>
    <t>Confirmed cases as % of all residents</t>
  </si>
  <si>
    <t>Deaths as % of all residents</t>
  </si>
  <si>
    <t>Tests as % of care home residents</t>
  </si>
  <si>
    <t>% tests per resident</t>
  </si>
  <si>
    <t>positivity rate</t>
  </si>
  <si>
    <t>Total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</si>
</sst>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4" fillId="0" borderId="0" xfId="0" applyFont="1"/>
    <xf numFmtId="16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0" fontId="5" fillId="0" borderId="0" xfId="0" applyFont="1"/>
    <xf numFmtId="10" fontId="5" fillId="0" borderId="0" xfId="1" applyNumberFormat="1" applyFont="1"/>
    <xf numFmtId="164" fontId="5" fillId="0" borderId="0" xfId="1" applyNumberFormat="1" applyFont="1"/>
    <xf numFmtId="164" fontId="5" fillId="0" borderId="0" xfId="0" applyNumberFormat="1" applyFont="1"/>
    <xf numFmtId="10" fontId="5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9136704297505"/>
          <c:y val="6.9444444444444448E-2"/>
          <c:w val="0.82130039844417035"/>
          <c:h val="0.66459025955088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[1]Denmark!$N$5</c:f>
              <c:strCache>
                <c:ptCount val="1"/>
                <c:pt idx="0">
                  <c:v>confirmed cases in care homes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[1]Denmark!$N$6:$N$35</c:f>
              <c:numCache>
                <c:formatCode>General</c:formatCode>
                <c:ptCount val="30"/>
                <c:pt idx="0">
                  <c:v>7</c:v>
                </c:pt>
                <c:pt idx="1">
                  <c:v>24</c:v>
                </c:pt>
                <c:pt idx="2">
                  <c:v>66</c:v>
                </c:pt>
                <c:pt idx="3">
                  <c:v>144</c:v>
                </c:pt>
                <c:pt idx="4">
                  <c:v>84</c:v>
                </c:pt>
                <c:pt idx="5">
                  <c:v>76</c:v>
                </c:pt>
                <c:pt idx="6">
                  <c:v>81</c:v>
                </c:pt>
                <c:pt idx="7">
                  <c:v>39</c:v>
                </c:pt>
                <c:pt idx="8">
                  <c:v>19</c:v>
                </c:pt>
                <c:pt idx="9">
                  <c:v>11</c:v>
                </c:pt>
                <c:pt idx="10">
                  <c:v>7</c:v>
                </c:pt>
                <c:pt idx="11">
                  <c:v>10</c:v>
                </c:pt>
                <c:pt idx="12">
                  <c:v>3</c:v>
                </c:pt>
                <c:pt idx="13">
                  <c:v>15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18</c:v>
                </c:pt>
                <c:pt idx="28">
                  <c:v>21</c:v>
                </c:pt>
                <c:pt idx="2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D-9C44-A16F-60E5D7853FAF}"/>
            </c:ext>
          </c:extLst>
        </c:ser>
        <c:ser>
          <c:idx val="1"/>
          <c:order val="1"/>
          <c:tx>
            <c:strRef>
              <c:f>[1]Denmark!$O$5</c:f>
              <c:strCache>
                <c:ptCount val="1"/>
                <c:pt idx="0">
                  <c:v>Deaths among confirmed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[1]Denmark!$O$6:$O$35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34</c:v>
                </c:pt>
                <c:pt idx="4">
                  <c:v>37</c:v>
                </c:pt>
                <c:pt idx="5">
                  <c:v>30</c:v>
                </c:pt>
                <c:pt idx="6">
                  <c:v>26</c:v>
                </c:pt>
                <c:pt idx="7">
                  <c:v>25</c:v>
                </c:pt>
                <c:pt idx="8">
                  <c:v>19</c:v>
                </c:pt>
                <c:pt idx="9">
                  <c:v>9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D-9C44-A16F-60E5D785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28464"/>
        <c:axId val="546324544"/>
      </c:barChart>
      <c:lineChart>
        <c:grouping val="standard"/>
        <c:varyColors val="0"/>
        <c:ser>
          <c:idx val="2"/>
          <c:order val="2"/>
          <c:tx>
            <c:strRef>
              <c:f>[1]Denmark!$P$5</c:f>
              <c:strCache>
                <c:ptCount val="1"/>
                <c:pt idx="0">
                  <c:v>% tests per resident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[1]Denmark!$P$6:$P$35</c:f>
              <c:numCache>
                <c:formatCode>General</c:formatCode>
                <c:ptCount val="30"/>
                <c:pt idx="0">
                  <c:v>2.8249999999999998E-3</c:v>
                </c:pt>
                <c:pt idx="1">
                  <c:v>5.7499999999999999E-3</c:v>
                </c:pt>
                <c:pt idx="2">
                  <c:v>9.5250000000000005E-3</c:v>
                </c:pt>
                <c:pt idx="3">
                  <c:v>2.4750000000000001E-2</c:v>
                </c:pt>
                <c:pt idx="4">
                  <c:v>1.4574999999999999E-2</c:v>
                </c:pt>
                <c:pt idx="5">
                  <c:v>1.7624999999999998E-2</c:v>
                </c:pt>
                <c:pt idx="6">
                  <c:v>4.4174999999999999E-2</c:v>
                </c:pt>
                <c:pt idx="7">
                  <c:v>4.6699999999999998E-2</c:v>
                </c:pt>
                <c:pt idx="8">
                  <c:v>3.4500000000000003E-2</c:v>
                </c:pt>
                <c:pt idx="9">
                  <c:v>1.78E-2</c:v>
                </c:pt>
                <c:pt idx="10">
                  <c:v>1.5824999999999999E-2</c:v>
                </c:pt>
                <c:pt idx="11">
                  <c:v>1.2425E-2</c:v>
                </c:pt>
                <c:pt idx="12">
                  <c:v>1.0675E-2</c:v>
                </c:pt>
                <c:pt idx="13">
                  <c:v>1.2475E-2</c:v>
                </c:pt>
                <c:pt idx="14">
                  <c:v>2.1325E-2</c:v>
                </c:pt>
                <c:pt idx="15">
                  <c:v>1.2125E-2</c:v>
                </c:pt>
                <c:pt idx="16">
                  <c:v>1.5699999999999999E-2</c:v>
                </c:pt>
                <c:pt idx="17">
                  <c:v>1.0200000000000001E-2</c:v>
                </c:pt>
                <c:pt idx="18">
                  <c:v>1.0425E-2</c:v>
                </c:pt>
                <c:pt idx="19">
                  <c:v>1.2E-2</c:v>
                </c:pt>
                <c:pt idx="20">
                  <c:v>1.145E-2</c:v>
                </c:pt>
                <c:pt idx="21">
                  <c:v>1.0775E-2</c:v>
                </c:pt>
                <c:pt idx="22">
                  <c:v>1.1950000000000001E-2</c:v>
                </c:pt>
                <c:pt idx="23">
                  <c:v>9.9749999999999995E-3</c:v>
                </c:pt>
                <c:pt idx="24">
                  <c:v>9.2999999999999992E-3</c:v>
                </c:pt>
                <c:pt idx="25">
                  <c:v>1.035E-2</c:v>
                </c:pt>
                <c:pt idx="26">
                  <c:v>1.5949999999999999E-2</c:v>
                </c:pt>
                <c:pt idx="27">
                  <c:v>1.9050000000000001E-2</c:v>
                </c:pt>
                <c:pt idx="28">
                  <c:v>1.9800000000000002E-2</c:v>
                </c:pt>
                <c:pt idx="29">
                  <c:v>1.345E-2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D-9C44-A16F-60E5D7853FAF}"/>
            </c:ext>
          </c:extLst>
        </c:ser>
        <c:ser>
          <c:idx val="3"/>
          <c:order val="3"/>
          <c:tx>
            <c:strRef>
              <c:f>[1]Denmark!$Q$5</c:f>
              <c:strCache>
                <c:ptCount val="1"/>
                <c:pt idx="0">
                  <c:v>positivity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[1]Denmark!$Q$6:$Q$35</c:f>
              <c:numCache>
                <c:formatCode>General</c:formatCode>
                <c:ptCount val="30"/>
                <c:pt idx="0">
                  <c:v>6.1946902654867256E-2</c:v>
                </c:pt>
                <c:pt idx="1">
                  <c:v>0.10434782608695652</c:v>
                </c:pt>
                <c:pt idx="2">
                  <c:v>0.17322834645669291</c:v>
                </c:pt>
                <c:pt idx="3">
                  <c:v>0.14545454545454545</c:v>
                </c:pt>
                <c:pt idx="4">
                  <c:v>0.14408233276157806</c:v>
                </c:pt>
                <c:pt idx="5">
                  <c:v>0.10780141843971631</c:v>
                </c:pt>
                <c:pt idx="6">
                  <c:v>4.5840407470288627E-2</c:v>
                </c:pt>
                <c:pt idx="7">
                  <c:v>2.08779443254818E-2</c:v>
                </c:pt>
                <c:pt idx="8">
                  <c:v>1.3768115942028985E-2</c:v>
                </c:pt>
                <c:pt idx="9">
                  <c:v>1.5449438202247191E-2</c:v>
                </c:pt>
                <c:pt idx="10">
                  <c:v>1.1058451816745656E-2</c:v>
                </c:pt>
                <c:pt idx="11">
                  <c:v>2.0120724346076459E-2</c:v>
                </c:pt>
                <c:pt idx="12">
                  <c:v>7.0257611241217799E-3</c:v>
                </c:pt>
                <c:pt idx="13">
                  <c:v>3.0060120240480961E-2</c:v>
                </c:pt>
                <c:pt idx="14">
                  <c:v>8.2063305978898014E-3</c:v>
                </c:pt>
                <c:pt idx="15">
                  <c:v>4.1237113402061857E-3</c:v>
                </c:pt>
                <c:pt idx="16">
                  <c:v>6.369426751592357E-3</c:v>
                </c:pt>
                <c:pt idx="17">
                  <c:v>2.4509803921568627E-3</c:v>
                </c:pt>
                <c:pt idx="18">
                  <c:v>1.1990407673860911E-2</c:v>
                </c:pt>
                <c:pt idx="19">
                  <c:v>4.1666666666666666E-3</c:v>
                </c:pt>
                <c:pt idx="20">
                  <c:v>0</c:v>
                </c:pt>
                <c:pt idx="21">
                  <c:v>2.3201856148491878E-3</c:v>
                </c:pt>
                <c:pt idx="22">
                  <c:v>0</c:v>
                </c:pt>
                <c:pt idx="23">
                  <c:v>2.5062656641604009E-3</c:v>
                </c:pt>
                <c:pt idx="24">
                  <c:v>0</c:v>
                </c:pt>
                <c:pt idx="25">
                  <c:v>7.246376811594203E-3</c:v>
                </c:pt>
                <c:pt idx="26">
                  <c:v>2.3510971786833857E-2</c:v>
                </c:pt>
                <c:pt idx="27">
                  <c:v>2.3622047244094488E-2</c:v>
                </c:pt>
                <c:pt idx="28">
                  <c:v>2.6515151515151516E-2</c:v>
                </c:pt>
                <c:pt idx="29">
                  <c:v>1.6728624535315983E-2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D-9C44-A16F-60E5D785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329248"/>
        <c:axId val="546327680"/>
      </c:lineChart>
      <c:catAx>
        <c:axId val="54632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4544"/>
        <c:crosses val="autoZero"/>
        <c:auto val="1"/>
        <c:lblAlgn val="ctr"/>
        <c:lblOffset val="100"/>
        <c:noMultiLvlLbl val="0"/>
      </c:catAx>
      <c:valAx>
        <c:axId val="546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8464"/>
        <c:crosses val="autoZero"/>
        <c:crossBetween val="between"/>
      </c:valAx>
      <c:valAx>
        <c:axId val="54632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9248"/>
        <c:crosses val="max"/>
        <c:crossBetween val="between"/>
      </c:valAx>
      <c:catAx>
        <c:axId val="546329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4632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24</xdr:col>
      <xdr:colOff>558800</xdr:colOff>
      <xdr:row>17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elina/OneDrive%20-%20London%20School%20of%20Economics/COVID/LTCcovid/Monitoring%20outbreaks%20care%20homes/longer%20tre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enmark"/>
    </sheetNames>
    <sheetDataSet>
      <sheetData sheetId="0" refreshError="1"/>
      <sheetData sheetId="1">
        <row r="5">
          <cell r="N5" t="str">
            <v>confirmed cases in care homes</v>
          </cell>
          <cell r="O5" t="str">
            <v>Deaths among confirmed cases</v>
          </cell>
          <cell r="P5" t="str">
            <v>% tests per resident</v>
          </cell>
          <cell r="Q5" t="str">
            <v>positivity rate</v>
          </cell>
        </row>
        <row r="6">
          <cell r="N6">
            <v>7</v>
          </cell>
          <cell r="O6">
            <v>0</v>
          </cell>
          <cell r="P6">
            <v>2.8249999999999998E-3</v>
          </cell>
          <cell r="Q6">
            <v>6.1946902654867256E-2</v>
          </cell>
        </row>
        <row r="7">
          <cell r="N7">
            <v>24</v>
          </cell>
          <cell r="O7">
            <v>3</v>
          </cell>
          <cell r="P7">
            <v>5.7499999999999999E-3</v>
          </cell>
          <cell r="Q7">
            <v>0.10434782608695652</v>
          </cell>
        </row>
        <row r="8">
          <cell r="N8">
            <v>66</v>
          </cell>
          <cell r="O8">
            <v>15</v>
          </cell>
          <cell r="P8">
            <v>9.5250000000000005E-3</v>
          </cell>
          <cell r="Q8">
            <v>0.17322834645669291</v>
          </cell>
        </row>
        <row r="9">
          <cell r="N9">
            <v>144</v>
          </cell>
          <cell r="O9">
            <v>34</v>
          </cell>
          <cell r="P9">
            <v>2.4750000000000001E-2</v>
          </cell>
          <cell r="Q9">
            <v>0.14545454545454545</v>
          </cell>
        </row>
        <row r="10">
          <cell r="N10">
            <v>84</v>
          </cell>
          <cell r="O10">
            <v>37</v>
          </cell>
          <cell r="P10">
            <v>1.4574999999999999E-2</v>
          </cell>
          <cell r="Q10">
            <v>0.14408233276157806</v>
          </cell>
        </row>
        <row r="11">
          <cell r="N11">
            <v>76</v>
          </cell>
          <cell r="O11">
            <v>30</v>
          </cell>
          <cell r="P11">
            <v>1.7624999999999998E-2</v>
          </cell>
          <cell r="Q11">
            <v>0.10780141843971631</v>
          </cell>
        </row>
        <row r="12">
          <cell r="N12">
            <v>81</v>
          </cell>
          <cell r="O12">
            <v>26</v>
          </cell>
          <cell r="P12">
            <v>4.4174999999999999E-2</v>
          </cell>
          <cell r="Q12">
            <v>4.5840407470288627E-2</v>
          </cell>
        </row>
        <row r="13">
          <cell r="N13">
            <v>39</v>
          </cell>
          <cell r="O13">
            <v>25</v>
          </cell>
          <cell r="P13">
            <v>4.6699999999999998E-2</v>
          </cell>
          <cell r="Q13">
            <v>2.08779443254818E-2</v>
          </cell>
        </row>
        <row r="14">
          <cell r="N14">
            <v>19</v>
          </cell>
          <cell r="O14">
            <v>19</v>
          </cell>
          <cell r="P14">
            <v>3.4500000000000003E-2</v>
          </cell>
          <cell r="Q14">
            <v>1.3768115942028985E-2</v>
          </cell>
        </row>
        <row r="15">
          <cell r="N15">
            <v>11</v>
          </cell>
          <cell r="O15">
            <v>9</v>
          </cell>
          <cell r="P15">
            <v>1.78E-2</v>
          </cell>
          <cell r="Q15">
            <v>1.5449438202247191E-2</v>
          </cell>
        </row>
        <row r="16">
          <cell r="N16">
            <v>7</v>
          </cell>
          <cell r="O16">
            <v>3</v>
          </cell>
          <cell r="P16">
            <v>1.5824999999999999E-2</v>
          </cell>
          <cell r="Q16">
            <v>1.1058451816745656E-2</v>
          </cell>
        </row>
        <row r="17">
          <cell r="N17">
            <v>10</v>
          </cell>
          <cell r="O17">
            <v>4</v>
          </cell>
          <cell r="P17">
            <v>1.2425E-2</v>
          </cell>
          <cell r="Q17">
            <v>2.0120724346076459E-2</v>
          </cell>
        </row>
        <row r="18">
          <cell r="N18">
            <v>3</v>
          </cell>
          <cell r="O18">
            <v>4</v>
          </cell>
          <cell r="P18">
            <v>1.0675E-2</v>
          </cell>
          <cell r="Q18">
            <v>7.0257611241217799E-3</v>
          </cell>
        </row>
        <row r="19">
          <cell r="N19">
            <v>15</v>
          </cell>
          <cell r="O19">
            <v>1</v>
          </cell>
          <cell r="P19">
            <v>1.2475E-2</v>
          </cell>
          <cell r="Q19">
            <v>3.0060120240480961E-2</v>
          </cell>
        </row>
        <row r="20">
          <cell r="N20">
            <v>7</v>
          </cell>
          <cell r="O20">
            <v>1</v>
          </cell>
          <cell r="P20">
            <v>2.1325E-2</v>
          </cell>
          <cell r="Q20">
            <v>8.2063305978898014E-3</v>
          </cell>
        </row>
        <row r="21">
          <cell r="N21">
            <v>2</v>
          </cell>
          <cell r="O21">
            <v>2</v>
          </cell>
          <cell r="P21">
            <v>1.2125E-2</v>
          </cell>
          <cell r="Q21">
            <v>4.1237113402061857E-3</v>
          </cell>
        </row>
        <row r="22">
          <cell r="N22">
            <v>4</v>
          </cell>
          <cell r="O22">
            <v>1</v>
          </cell>
          <cell r="P22">
            <v>1.5699999999999999E-2</v>
          </cell>
          <cell r="Q22">
            <v>6.369426751592357E-3</v>
          </cell>
        </row>
        <row r="23">
          <cell r="N23">
            <v>1</v>
          </cell>
          <cell r="O23">
            <v>1</v>
          </cell>
          <cell r="P23">
            <v>1.0200000000000001E-2</v>
          </cell>
          <cell r="Q23">
            <v>2.4509803921568627E-3</v>
          </cell>
        </row>
        <row r="24">
          <cell r="N24">
            <v>5</v>
          </cell>
          <cell r="O24">
            <v>0</v>
          </cell>
          <cell r="P24">
            <v>1.0425E-2</v>
          </cell>
          <cell r="Q24">
            <v>1.1990407673860911E-2</v>
          </cell>
        </row>
        <row r="25">
          <cell r="N25">
            <v>2</v>
          </cell>
          <cell r="O25">
            <v>1</v>
          </cell>
          <cell r="P25">
            <v>1.2E-2</v>
          </cell>
          <cell r="Q25">
            <v>4.1666666666666666E-3</v>
          </cell>
        </row>
        <row r="26">
          <cell r="N26">
            <v>0</v>
          </cell>
          <cell r="O26">
            <v>0</v>
          </cell>
          <cell r="P26">
            <v>1.145E-2</v>
          </cell>
          <cell r="Q26">
            <v>0</v>
          </cell>
        </row>
        <row r="27">
          <cell r="N27">
            <v>1</v>
          </cell>
          <cell r="O27">
            <v>2</v>
          </cell>
          <cell r="P27">
            <v>1.0775E-2</v>
          </cell>
          <cell r="Q27">
            <v>2.3201856148491878E-3</v>
          </cell>
        </row>
        <row r="28">
          <cell r="N28">
            <v>0</v>
          </cell>
          <cell r="O28">
            <v>1</v>
          </cell>
          <cell r="P28">
            <v>1.1950000000000001E-2</v>
          </cell>
          <cell r="Q28">
            <v>0</v>
          </cell>
        </row>
        <row r="29">
          <cell r="N29">
            <v>1</v>
          </cell>
          <cell r="O29">
            <v>0</v>
          </cell>
          <cell r="P29">
            <v>9.9749999999999995E-3</v>
          </cell>
          <cell r="Q29">
            <v>2.5062656641604009E-3</v>
          </cell>
        </row>
        <row r="30">
          <cell r="N30">
            <v>0</v>
          </cell>
          <cell r="O30">
            <v>0</v>
          </cell>
          <cell r="P30">
            <v>9.2999999999999992E-3</v>
          </cell>
          <cell r="Q30">
            <v>0</v>
          </cell>
        </row>
        <row r="31">
          <cell r="N31">
            <v>3</v>
          </cell>
          <cell r="O31">
            <v>0</v>
          </cell>
          <cell r="P31">
            <v>1.035E-2</v>
          </cell>
          <cell r="Q31">
            <v>7.246376811594203E-3</v>
          </cell>
        </row>
        <row r="32">
          <cell r="N32">
            <v>15</v>
          </cell>
          <cell r="O32">
            <v>0</v>
          </cell>
          <cell r="P32">
            <v>1.5949999999999999E-2</v>
          </cell>
          <cell r="Q32">
            <v>2.3510971786833857E-2</v>
          </cell>
        </row>
        <row r="33">
          <cell r="N33">
            <v>18</v>
          </cell>
          <cell r="O33">
            <v>5</v>
          </cell>
          <cell r="P33">
            <v>1.9050000000000001E-2</v>
          </cell>
          <cell r="Q33">
            <v>2.3622047244094488E-2</v>
          </cell>
        </row>
        <row r="34">
          <cell r="N34">
            <v>21</v>
          </cell>
          <cell r="O34">
            <v>3</v>
          </cell>
          <cell r="P34">
            <v>1.9800000000000002E-2</v>
          </cell>
          <cell r="Q34">
            <v>2.6515151515151516E-2</v>
          </cell>
        </row>
        <row r="35">
          <cell r="N35">
            <v>9</v>
          </cell>
          <cell r="O35">
            <v>5</v>
          </cell>
          <cell r="P35">
            <v>1.345E-2</v>
          </cell>
          <cell r="Q35">
            <v>1.6728624535315983E-2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workbookViewId="0">
      <pane ySplit="2" topLeftCell="A12" activePane="bottomLeft" state="frozen"/>
      <selection pane="bottomLeft" activeCell="H37" sqref="H37"/>
    </sheetView>
  </sheetViews>
  <sheetFormatPr baseColWidth="10" defaultColWidth="8.83203125" defaultRowHeight="15" x14ac:dyDescent="0.2"/>
  <sheetData>
    <row r="1" spans="1:24" x14ac:dyDescent="0.2">
      <c r="A1" s="3" t="s">
        <v>17</v>
      </c>
      <c r="C1" t="s">
        <v>21</v>
      </c>
      <c r="F1" t="s">
        <v>19</v>
      </c>
      <c r="G1" t="s">
        <v>23</v>
      </c>
      <c r="M1" t="s">
        <v>24</v>
      </c>
    </row>
    <row r="2" spans="1:24" x14ac:dyDescent="0.2">
      <c r="C2" s="3" t="s">
        <v>0</v>
      </c>
      <c r="D2" s="3" t="s">
        <v>1</v>
      </c>
      <c r="E2" s="3" t="s">
        <v>2</v>
      </c>
      <c r="F2" s="3" t="s">
        <v>3</v>
      </c>
      <c r="G2" s="3" t="s">
        <v>22</v>
      </c>
      <c r="H2" s="3" t="s">
        <v>4</v>
      </c>
      <c r="I2" s="3" t="s">
        <v>5</v>
      </c>
      <c r="J2" s="3" t="s">
        <v>15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13</v>
      </c>
      <c r="S2" s="3" t="s">
        <v>14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16</v>
      </c>
    </row>
    <row r="3" spans="1:24" x14ac:dyDescent="0.2">
      <c r="A3" t="s">
        <v>18</v>
      </c>
      <c r="B3" t="s">
        <v>20</v>
      </c>
    </row>
    <row r="4" spans="1:24" x14ac:dyDescent="0.2">
      <c r="A4">
        <v>1</v>
      </c>
      <c r="B4" s="4">
        <v>43835</v>
      </c>
    </row>
    <row r="5" spans="1:24" x14ac:dyDescent="0.2">
      <c r="A5">
        <f>A4+1</f>
        <v>2</v>
      </c>
      <c r="B5" s="4">
        <f>B4+7</f>
        <v>43842</v>
      </c>
    </row>
    <row r="6" spans="1:24" x14ac:dyDescent="0.2">
      <c r="A6">
        <f t="shared" ref="A6:A68" si="0">A5+1</f>
        <v>3</v>
      </c>
      <c r="B6" s="4">
        <f t="shared" ref="B6:B68" si="1">B5+7</f>
        <v>43849</v>
      </c>
    </row>
    <row r="7" spans="1:24" x14ac:dyDescent="0.2">
      <c r="A7">
        <f t="shared" si="0"/>
        <v>4</v>
      </c>
      <c r="B7" s="4">
        <f t="shared" si="1"/>
        <v>43856</v>
      </c>
    </row>
    <row r="8" spans="1:24" x14ac:dyDescent="0.2">
      <c r="A8">
        <f t="shared" si="0"/>
        <v>5</v>
      </c>
      <c r="B8" s="4">
        <f t="shared" si="1"/>
        <v>43863</v>
      </c>
    </row>
    <row r="9" spans="1:24" x14ac:dyDescent="0.2">
      <c r="A9">
        <f t="shared" si="0"/>
        <v>6</v>
      </c>
      <c r="B9" s="4">
        <f t="shared" si="1"/>
        <v>43870</v>
      </c>
    </row>
    <row r="10" spans="1:24" x14ac:dyDescent="0.2">
      <c r="A10">
        <f t="shared" si="0"/>
        <v>7</v>
      </c>
      <c r="B10" s="4">
        <f t="shared" si="1"/>
        <v>43877</v>
      </c>
    </row>
    <row r="11" spans="1:24" x14ac:dyDescent="0.2">
      <c r="A11">
        <f t="shared" si="0"/>
        <v>8</v>
      </c>
      <c r="B11" s="4">
        <f t="shared" si="1"/>
        <v>43884</v>
      </c>
    </row>
    <row r="12" spans="1:24" x14ac:dyDescent="0.2">
      <c r="A12">
        <f t="shared" si="0"/>
        <v>9</v>
      </c>
      <c r="B12" s="4">
        <f t="shared" si="1"/>
        <v>43891</v>
      </c>
    </row>
    <row r="13" spans="1:24" x14ac:dyDescent="0.2">
      <c r="A13">
        <f t="shared" si="0"/>
        <v>10</v>
      </c>
      <c r="B13" s="4">
        <f t="shared" si="1"/>
        <v>43898</v>
      </c>
    </row>
    <row r="14" spans="1:24" x14ac:dyDescent="0.2">
      <c r="A14">
        <f t="shared" si="0"/>
        <v>11</v>
      </c>
      <c r="B14" s="4">
        <f t="shared" si="1"/>
        <v>43905</v>
      </c>
      <c r="F14">
        <f>A14</f>
        <v>11</v>
      </c>
    </row>
    <row r="15" spans="1:24" x14ac:dyDescent="0.2">
      <c r="A15">
        <f t="shared" si="0"/>
        <v>12</v>
      </c>
      <c r="B15" s="4">
        <f t="shared" si="1"/>
        <v>43912</v>
      </c>
      <c r="F15">
        <f>F14+A15</f>
        <v>23</v>
      </c>
    </row>
    <row r="16" spans="1:24" x14ac:dyDescent="0.2">
      <c r="A16">
        <f t="shared" si="0"/>
        <v>13</v>
      </c>
      <c r="B16" s="4">
        <f t="shared" si="1"/>
        <v>43919</v>
      </c>
      <c r="F16">
        <f t="shared" ref="F16:F43" si="2">F15+A16</f>
        <v>36</v>
      </c>
    </row>
    <row r="17" spans="1:24" x14ac:dyDescent="0.2">
      <c r="A17">
        <f t="shared" si="0"/>
        <v>14</v>
      </c>
      <c r="B17" s="4">
        <f t="shared" si="1"/>
        <v>43926</v>
      </c>
      <c r="F17">
        <f t="shared" si="2"/>
        <v>50</v>
      </c>
    </row>
    <row r="18" spans="1:24" x14ac:dyDescent="0.2">
      <c r="A18">
        <f t="shared" si="0"/>
        <v>15</v>
      </c>
      <c r="B18" s="4">
        <f t="shared" si="1"/>
        <v>43933</v>
      </c>
      <c r="E18" s="2">
        <v>1405</v>
      </c>
      <c r="F18">
        <f t="shared" si="2"/>
        <v>65</v>
      </c>
      <c r="I18">
        <v>6177</v>
      </c>
    </row>
    <row r="19" spans="1:24" x14ac:dyDescent="0.2">
      <c r="A19">
        <f t="shared" si="0"/>
        <v>16</v>
      </c>
      <c r="B19" s="4">
        <f t="shared" si="1"/>
        <v>43940</v>
      </c>
      <c r="C19">
        <v>9</v>
      </c>
      <c r="E19" s="2">
        <v>2387</v>
      </c>
      <c r="F19">
        <f t="shared" si="2"/>
        <v>81</v>
      </c>
      <c r="G19">
        <v>511</v>
      </c>
      <c r="I19">
        <v>8479</v>
      </c>
      <c r="L19">
        <v>33</v>
      </c>
      <c r="M19">
        <v>245</v>
      </c>
      <c r="P19">
        <v>87</v>
      </c>
      <c r="Q19">
        <v>2</v>
      </c>
    </row>
    <row r="20" spans="1:24" x14ac:dyDescent="0.2">
      <c r="A20">
        <f t="shared" si="0"/>
        <v>17</v>
      </c>
      <c r="B20" s="4">
        <f t="shared" si="1"/>
        <v>43947</v>
      </c>
      <c r="C20">
        <v>15</v>
      </c>
      <c r="E20" s="2">
        <v>3782</v>
      </c>
      <c r="F20">
        <f t="shared" si="2"/>
        <v>98</v>
      </c>
      <c r="I20">
        <v>8564</v>
      </c>
      <c r="N20">
        <v>65</v>
      </c>
      <c r="P20">
        <v>122</v>
      </c>
    </row>
    <row r="21" spans="1:24" x14ac:dyDescent="0.2">
      <c r="A21">
        <f t="shared" si="0"/>
        <v>18</v>
      </c>
      <c r="B21" s="4">
        <f t="shared" si="1"/>
        <v>43954</v>
      </c>
      <c r="C21">
        <v>24</v>
      </c>
      <c r="E21" s="2">
        <v>4164</v>
      </c>
      <c r="F21">
        <f t="shared" si="2"/>
        <v>116</v>
      </c>
      <c r="G21">
        <v>2227</v>
      </c>
      <c r="I21">
        <v>12511</v>
      </c>
      <c r="J21">
        <v>2401</v>
      </c>
      <c r="N21">
        <v>65</v>
      </c>
      <c r="P21">
        <v>127</v>
      </c>
      <c r="Q21">
        <v>2</v>
      </c>
    </row>
    <row r="22" spans="1:24" x14ac:dyDescent="0.2">
      <c r="A22">
        <f t="shared" si="0"/>
        <v>19</v>
      </c>
      <c r="B22" s="4">
        <f t="shared" si="1"/>
        <v>43961</v>
      </c>
      <c r="E22" s="2"/>
      <c r="F22">
        <f t="shared" si="2"/>
        <v>135</v>
      </c>
      <c r="G22">
        <v>3890</v>
      </c>
    </row>
    <row r="23" spans="1:24" x14ac:dyDescent="0.2">
      <c r="A23">
        <f t="shared" si="0"/>
        <v>20</v>
      </c>
      <c r="B23" s="4">
        <f t="shared" si="1"/>
        <v>43968</v>
      </c>
      <c r="E23" s="2"/>
      <c r="F23">
        <f t="shared" si="2"/>
        <v>155</v>
      </c>
      <c r="G23">
        <v>6236</v>
      </c>
      <c r="L23">
        <v>100</v>
      </c>
    </row>
    <row r="24" spans="1:24" x14ac:dyDescent="0.2">
      <c r="A24">
        <f t="shared" si="0"/>
        <v>21</v>
      </c>
      <c r="B24" s="4">
        <f t="shared" si="1"/>
        <v>43975</v>
      </c>
      <c r="C24">
        <v>29</v>
      </c>
      <c r="E24" s="2">
        <v>4646</v>
      </c>
      <c r="F24">
        <f t="shared" si="2"/>
        <v>176</v>
      </c>
      <c r="I24">
        <v>14363</v>
      </c>
      <c r="P24">
        <v>135</v>
      </c>
    </row>
    <row r="25" spans="1:24" x14ac:dyDescent="0.2">
      <c r="A25">
        <f t="shared" si="0"/>
        <v>22</v>
      </c>
      <c r="B25" s="4">
        <f t="shared" si="1"/>
        <v>43982</v>
      </c>
      <c r="F25">
        <f t="shared" si="2"/>
        <v>198</v>
      </c>
    </row>
    <row r="26" spans="1:24" x14ac:dyDescent="0.2">
      <c r="A26">
        <f t="shared" si="0"/>
        <v>23</v>
      </c>
      <c r="B26" s="4">
        <f t="shared" si="1"/>
        <v>43989</v>
      </c>
      <c r="D26">
        <v>222</v>
      </c>
      <c r="F26">
        <f t="shared" si="2"/>
        <v>221</v>
      </c>
      <c r="G26">
        <v>6236</v>
      </c>
      <c r="L26">
        <v>127</v>
      </c>
      <c r="O26">
        <v>16</v>
      </c>
    </row>
    <row r="27" spans="1:24" x14ac:dyDescent="0.2">
      <c r="A27">
        <f t="shared" si="0"/>
        <v>24</v>
      </c>
      <c r="B27" s="4">
        <f t="shared" si="1"/>
        <v>43996</v>
      </c>
      <c r="F27">
        <f t="shared" si="2"/>
        <v>245</v>
      </c>
    </row>
    <row r="28" spans="1:24" x14ac:dyDescent="0.2">
      <c r="A28">
        <f t="shared" si="0"/>
        <v>25</v>
      </c>
      <c r="B28" s="4">
        <f t="shared" si="1"/>
        <v>44003</v>
      </c>
      <c r="C28">
        <v>29</v>
      </c>
      <c r="E28">
        <v>4860</v>
      </c>
      <c r="F28">
        <f t="shared" si="2"/>
        <v>270</v>
      </c>
      <c r="I28">
        <v>14341</v>
      </c>
      <c r="K28">
        <v>0</v>
      </c>
      <c r="N28">
        <v>137</v>
      </c>
      <c r="P28">
        <v>144</v>
      </c>
      <c r="T28">
        <v>2280</v>
      </c>
      <c r="X28">
        <v>50185</v>
      </c>
    </row>
    <row r="29" spans="1:24" x14ac:dyDescent="0.2">
      <c r="A29">
        <f t="shared" si="0"/>
        <v>26</v>
      </c>
      <c r="B29" s="4">
        <f t="shared" si="1"/>
        <v>44010</v>
      </c>
      <c r="F29">
        <f t="shared" si="2"/>
        <v>296</v>
      </c>
      <c r="H29">
        <v>145</v>
      </c>
      <c r="J29">
        <v>3491</v>
      </c>
      <c r="Q29">
        <v>2</v>
      </c>
      <c r="S29">
        <v>19553</v>
      </c>
    </row>
    <row r="30" spans="1:24" x14ac:dyDescent="0.2">
      <c r="A30">
        <f t="shared" si="0"/>
        <v>27</v>
      </c>
      <c r="B30" s="4">
        <f t="shared" si="1"/>
        <v>44017</v>
      </c>
      <c r="F30">
        <f t="shared" si="2"/>
        <v>323</v>
      </c>
    </row>
    <row r="31" spans="1:24" x14ac:dyDescent="0.2">
      <c r="A31">
        <f t="shared" si="0"/>
        <v>28</v>
      </c>
      <c r="B31" s="4">
        <f t="shared" si="1"/>
        <v>44024</v>
      </c>
      <c r="F31">
        <f t="shared" si="2"/>
        <v>351</v>
      </c>
    </row>
    <row r="32" spans="1:24" x14ac:dyDescent="0.2">
      <c r="A32">
        <f t="shared" si="0"/>
        <v>29</v>
      </c>
      <c r="B32" s="4">
        <f t="shared" si="1"/>
        <v>44031</v>
      </c>
      <c r="F32">
        <f t="shared" si="2"/>
        <v>380</v>
      </c>
      <c r="M32">
        <v>985</v>
      </c>
    </row>
    <row r="33" spans="1:23" x14ac:dyDescent="0.2">
      <c r="A33">
        <f t="shared" si="0"/>
        <v>30</v>
      </c>
      <c r="B33" s="4">
        <f t="shared" si="1"/>
        <v>44038</v>
      </c>
      <c r="F33">
        <f t="shared" si="2"/>
        <v>410</v>
      </c>
    </row>
    <row r="34" spans="1:23" x14ac:dyDescent="0.2">
      <c r="A34">
        <f t="shared" si="0"/>
        <v>31</v>
      </c>
      <c r="B34" s="4">
        <f t="shared" si="1"/>
        <v>44045</v>
      </c>
      <c r="F34">
        <f t="shared" si="2"/>
        <v>441</v>
      </c>
    </row>
    <row r="35" spans="1:23" x14ac:dyDescent="0.2">
      <c r="A35">
        <f t="shared" si="0"/>
        <v>32</v>
      </c>
      <c r="B35" s="4">
        <f t="shared" si="1"/>
        <v>44052</v>
      </c>
      <c r="F35">
        <f t="shared" si="2"/>
        <v>473</v>
      </c>
    </row>
    <row r="36" spans="1:23" x14ac:dyDescent="0.2">
      <c r="A36">
        <f t="shared" si="0"/>
        <v>33</v>
      </c>
      <c r="B36" s="4">
        <f t="shared" si="1"/>
        <v>44059</v>
      </c>
      <c r="F36">
        <f t="shared" si="2"/>
        <v>506</v>
      </c>
    </row>
    <row r="37" spans="1:23" x14ac:dyDescent="0.2">
      <c r="A37">
        <f t="shared" si="0"/>
        <v>34</v>
      </c>
      <c r="B37" s="4">
        <f t="shared" si="1"/>
        <v>44066</v>
      </c>
      <c r="F37">
        <f t="shared" si="2"/>
        <v>540</v>
      </c>
    </row>
    <row r="38" spans="1:23" x14ac:dyDescent="0.2">
      <c r="A38">
        <f t="shared" si="0"/>
        <v>35</v>
      </c>
      <c r="B38" s="4">
        <f t="shared" si="1"/>
        <v>44073</v>
      </c>
      <c r="F38">
        <f t="shared" si="2"/>
        <v>575</v>
      </c>
      <c r="L38">
        <v>142</v>
      </c>
    </row>
    <row r="39" spans="1:23" x14ac:dyDescent="0.2">
      <c r="A39">
        <f t="shared" si="0"/>
        <v>36</v>
      </c>
      <c r="B39" s="4">
        <f t="shared" si="1"/>
        <v>44080</v>
      </c>
      <c r="F39">
        <f t="shared" si="2"/>
        <v>611</v>
      </c>
    </row>
    <row r="40" spans="1:23" x14ac:dyDescent="0.2">
      <c r="A40">
        <f t="shared" si="0"/>
        <v>37</v>
      </c>
      <c r="B40" s="4">
        <f t="shared" si="1"/>
        <v>44087</v>
      </c>
      <c r="C40">
        <v>580</v>
      </c>
      <c r="F40">
        <f t="shared" si="2"/>
        <v>648</v>
      </c>
      <c r="R40">
        <v>27</v>
      </c>
      <c r="W40">
        <v>1997</v>
      </c>
    </row>
    <row r="41" spans="1:23" x14ac:dyDescent="0.2">
      <c r="A41">
        <f t="shared" si="0"/>
        <v>38</v>
      </c>
      <c r="B41" s="4">
        <f t="shared" si="1"/>
        <v>44094</v>
      </c>
      <c r="D41">
        <v>276</v>
      </c>
      <c r="F41">
        <f t="shared" si="2"/>
        <v>686</v>
      </c>
      <c r="U41">
        <v>23032</v>
      </c>
    </row>
    <row r="42" spans="1:23" x14ac:dyDescent="0.2">
      <c r="A42">
        <f t="shared" si="0"/>
        <v>39</v>
      </c>
      <c r="B42" s="4">
        <f t="shared" si="1"/>
        <v>44101</v>
      </c>
      <c r="C42">
        <v>657</v>
      </c>
      <c r="F42">
        <f t="shared" si="2"/>
        <v>725</v>
      </c>
      <c r="V42">
        <v>437</v>
      </c>
    </row>
    <row r="43" spans="1:23" x14ac:dyDescent="0.2">
      <c r="A43">
        <f t="shared" si="0"/>
        <v>40</v>
      </c>
      <c r="B43" s="4">
        <f t="shared" si="1"/>
        <v>44108</v>
      </c>
      <c r="C43">
        <v>676</v>
      </c>
      <c r="E43">
        <v>4853</v>
      </c>
      <c r="F43">
        <f t="shared" si="2"/>
        <v>765</v>
      </c>
      <c r="H43">
        <v>145</v>
      </c>
      <c r="I43">
        <v>14615</v>
      </c>
      <c r="J43">
        <v>3703</v>
      </c>
      <c r="K43">
        <v>30</v>
      </c>
      <c r="O43">
        <v>16</v>
      </c>
      <c r="P43">
        <v>145</v>
      </c>
      <c r="Q43">
        <v>3</v>
      </c>
      <c r="T43">
        <v>2694</v>
      </c>
    </row>
    <row r="44" spans="1:23" x14ac:dyDescent="0.2">
      <c r="A44">
        <f t="shared" si="0"/>
        <v>41</v>
      </c>
      <c r="B44" s="4">
        <f t="shared" si="1"/>
        <v>44115</v>
      </c>
      <c r="E44">
        <v>4892</v>
      </c>
      <c r="H44">
        <v>145</v>
      </c>
      <c r="I44">
        <v>14955</v>
      </c>
      <c r="J44">
        <v>3752</v>
      </c>
      <c r="O44">
        <v>16</v>
      </c>
      <c r="P44">
        <v>145</v>
      </c>
      <c r="Q44">
        <v>3</v>
      </c>
      <c r="T44">
        <v>2714</v>
      </c>
    </row>
    <row r="45" spans="1:23" x14ac:dyDescent="0.2">
      <c r="A45">
        <f t="shared" si="0"/>
        <v>42</v>
      </c>
      <c r="B45" s="4">
        <f t="shared" si="1"/>
        <v>44122</v>
      </c>
    </row>
    <row r="46" spans="1:23" x14ac:dyDescent="0.2">
      <c r="A46">
        <f t="shared" si="0"/>
        <v>43</v>
      </c>
      <c r="B46" s="4">
        <f t="shared" si="1"/>
        <v>44129</v>
      </c>
    </row>
    <row r="47" spans="1:23" x14ac:dyDescent="0.2">
      <c r="A47">
        <f t="shared" si="0"/>
        <v>44</v>
      </c>
      <c r="B47" s="4">
        <f t="shared" si="1"/>
        <v>44136</v>
      </c>
    </row>
    <row r="48" spans="1:23" x14ac:dyDescent="0.2">
      <c r="A48">
        <f t="shared" si="0"/>
        <v>45</v>
      </c>
      <c r="B48" s="4">
        <f t="shared" si="1"/>
        <v>44143</v>
      </c>
    </row>
    <row r="49" spans="1:2" x14ac:dyDescent="0.2">
      <c r="A49">
        <f t="shared" si="0"/>
        <v>46</v>
      </c>
      <c r="B49" s="4">
        <f t="shared" si="1"/>
        <v>44150</v>
      </c>
    </row>
    <row r="50" spans="1:2" x14ac:dyDescent="0.2">
      <c r="A50">
        <f t="shared" si="0"/>
        <v>47</v>
      </c>
      <c r="B50" s="4">
        <f t="shared" si="1"/>
        <v>44157</v>
      </c>
    </row>
    <row r="51" spans="1:2" x14ac:dyDescent="0.2">
      <c r="A51">
        <f t="shared" si="0"/>
        <v>48</v>
      </c>
      <c r="B51" s="4">
        <f t="shared" si="1"/>
        <v>44164</v>
      </c>
    </row>
    <row r="52" spans="1:2" x14ac:dyDescent="0.2">
      <c r="A52">
        <f t="shared" si="0"/>
        <v>49</v>
      </c>
      <c r="B52" s="4">
        <f t="shared" si="1"/>
        <v>44171</v>
      </c>
    </row>
    <row r="53" spans="1:2" x14ac:dyDescent="0.2">
      <c r="A53">
        <f t="shared" si="0"/>
        <v>50</v>
      </c>
      <c r="B53" s="4">
        <f t="shared" si="1"/>
        <v>44178</v>
      </c>
    </row>
    <row r="54" spans="1:2" x14ac:dyDescent="0.2">
      <c r="A54">
        <f t="shared" si="0"/>
        <v>51</v>
      </c>
      <c r="B54" s="4">
        <f t="shared" si="1"/>
        <v>44185</v>
      </c>
    </row>
    <row r="55" spans="1:2" x14ac:dyDescent="0.2">
      <c r="A55">
        <f t="shared" si="0"/>
        <v>52</v>
      </c>
      <c r="B55" s="4">
        <f t="shared" si="1"/>
        <v>44192</v>
      </c>
    </row>
    <row r="56" spans="1:2" x14ac:dyDescent="0.2">
      <c r="A56">
        <f t="shared" si="0"/>
        <v>53</v>
      </c>
      <c r="B56" s="4">
        <f t="shared" si="1"/>
        <v>44199</v>
      </c>
    </row>
    <row r="57" spans="1:2" x14ac:dyDescent="0.2">
      <c r="A57">
        <f t="shared" si="0"/>
        <v>54</v>
      </c>
      <c r="B57" s="4">
        <f t="shared" si="1"/>
        <v>44206</v>
      </c>
    </row>
    <row r="58" spans="1:2" x14ac:dyDescent="0.2">
      <c r="A58">
        <f t="shared" si="0"/>
        <v>55</v>
      </c>
      <c r="B58" s="4">
        <f t="shared" si="1"/>
        <v>44213</v>
      </c>
    </row>
    <row r="59" spans="1:2" x14ac:dyDescent="0.2">
      <c r="A59">
        <f t="shared" si="0"/>
        <v>56</v>
      </c>
      <c r="B59" s="4">
        <f t="shared" si="1"/>
        <v>44220</v>
      </c>
    </row>
    <row r="60" spans="1:2" x14ac:dyDescent="0.2">
      <c r="A60">
        <f t="shared" si="0"/>
        <v>57</v>
      </c>
      <c r="B60" s="4">
        <f t="shared" si="1"/>
        <v>44227</v>
      </c>
    </row>
    <row r="61" spans="1:2" x14ac:dyDescent="0.2">
      <c r="A61">
        <f t="shared" si="0"/>
        <v>58</v>
      </c>
      <c r="B61" s="4">
        <f t="shared" si="1"/>
        <v>44234</v>
      </c>
    </row>
    <row r="62" spans="1:2" x14ac:dyDescent="0.2">
      <c r="A62">
        <f t="shared" si="0"/>
        <v>59</v>
      </c>
      <c r="B62" s="4">
        <f t="shared" si="1"/>
        <v>44241</v>
      </c>
    </row>
    <row r="63" spans="1:2" x14ac:dyDescent="0.2">
      <c r="A63">
        <f t="shared" si="0"/>
        <v>60</v>
      </c>
      <c r="B63" s="4">
        <f t="shared" si="1"/>
        <v>44248</v>
      </c>
    </row>
    <row r="64" spans="1:2" x14ac:dyDescent="0.2">
      <c r="A64">
        <f t="shared" si="0"/>
        <v>61</v>
      </c>
      <c r="B64" s="4">
        <f t="shared" si="1"/>
        <v>44255</v>
      </c>
    </row>
    <row r="65" spans="1:2" x14ac:dyDescent="0.2">
      <c r="A65">
        <f t="shared" si="0"/>
        <v>62</v>
      </c>
      <c r="B65" s="4">
        <f t="shared" si="1"/>
        <v>44262</v>
      </c>
    </row>
    <row r="66" spans="1:2" x14ac:dyDescent="0.2">
      <c r="A66">
        <f t="shared" si="0"/>
        <v>63</v>
      </c>
      <c r="B66" s="4">
        <f t="shared" si="1"/>
        <v>44269</v>
      </c>
    </row>
    <row r="67" spans="1:2" x14ac:dyDescent="0.2">
      <c r="A67">
        <f t="shared" si="0"/>
        <v>64</v>
      </c>
      <c r="B67" s="4">
        <f t="shared" si="1"/>
        <v>44276</v>
      </c>
    </row>
    <row r="68" spans="1:2" x14ac:dyDescent="0.2">
      <c r="A68">
        <f t="shared" si="0"/>
        <v>65</v>
      </c>
      <c r="B68" s="4">
        <f t="shared" si="1"/>
        <v>44283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workbookViewId="0">
      <selection activeCell="F14" sqref="F14"/>
    </sheetView>
  </sheetViews>
  <sheetFormatPr baseColWidth="10" defaultColWidth="8.83203125" defaultRowHeight="15" x14ac:dyDescent="0.2"/>
  <sheetData>
    <row r="1" spans="1:32" x14ac:dyDescent="0.2">
      <c r="K1" s="5"/>
      <c r="R1" s="1"/>
    </row>
    <row r="2" spans="1:32" x14ac:dyDescent="0.2">
      <c r="A2" t="s">
        <v>3</v>
      </c>
      <c r="B2" t="s">
        <v>29</v>
      </c>
      <c r="K2" s="5"/>
      <c r="M2" t="str">
        <f t="shared" ref="M2:O4" si="0">A2</f>
        <v>Denmark</v>
      </c>
      <c r="N2" t="str">
        <f t="shared" si="0"/>
        <v>https://www.ssi.dk/sygdomme-beredskab-og-forskning/sygdomsovervaagning/c/covid19-overvaagning</v>
      </c>
      <c r="R2" s="1"/>
    </row>
    <row r="3" spans="1:32" x14ac:dyDescent="0.2">
      <c r="A3" t="s">
        <v>30</v>
      </c>
      <c r="K3" s="5"/>
      <c r="M3" t="str">
        <f t="shared" si="0"/>
        <v>Last updated 6 October 2020</v>
      </c>
      <c r="R3" s="1"/>
    </row>
    <row r="4" spans="1:32" ht="80" x14ac:dyDescent="0.2">
      <c r="A4" s="6" t="s">
        <v>18</v>
      </c>
      <c r="B4" s="6" t="s">
        <v>31</v>
      </c>
      <c r="C4" s="6" t="s">
        <v>32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7" t="s">
        <v>40</v>
      </c>
      <c r="M4" t="str">
        <f t="shared" si="0"/>
        <v>Week</v>
      </c>
      <c r="N4" t="str">
        <f t="shared" si="0"/>
        <v>confirmed cases in care homes</v>
      </c>
      <c r="O4" t="str">
        <f t="shared" si="0"/>
        <v>Deaths among confirmed cases</v>
      </c>
      <c r="P4" t="s">
        <v>41</v>
      </c>
      <c r="Q4" t="s">
        <v>42</v>
      </c>
      <c r="R4" s="1"/>
      <c r="S4" s="8"/>
    </row>
    <row r="5" spans="1:32" ht="16" x14ac:dyDescent="0.2">
      <c r="A5" s="9" t="s">
        <v>43</v>
      </c>
      <c r="B5" s="9">
        <f>SUM(B6:B45)</f>
        <v>675</v>
      </c>
      <c r="C5" s="9">
        <f t="shared" ref="C5:E5" si="1">SUM(C6:C45)</f>
        <v>232</v>
      </c>
      <c r="D5" s="9">
        <v>145</v>
      </c>
      <c r="E5" s="9">
        <f t="shared" si="1"/>
        <v>19338</v>
      </c>
      <c r="F5" s="9">
        <v>930</v>
      </c>
      <c r="G5" s="9">
        <v>40000</v>
      </c>
      <c r="H5" s="10">
        <f>B5/E5</f>
        <v>3.4905367669872789E-2</v>
      </c>
      <c r="I5" s="10">
        <f>B5/G$5</f>
        <v>1.6875000000000001E-2</v>
      </c>
      <c r="J5" s="10">
        <f>C5/G$5</f>
        <v>5.7999999999999996E-3</v>
      </c>
      <c r="K5" s="11">
        <f>E5/G$5</f>
        <v>0.48344999999999999</v>
      </c>
      <c r="L5" s="9"/>
      <c r="M5">
        <f t="shared" ref="M5:O34" si="2">A6</f>
        <v>11</v>
      </c>
      <c r="N5">
        <f t="shared" si="2"/>
        <v>7</v>
      </c>
      <c r="O5">
        <f t="shared" si="2"/>
        <v>0</v>
      </c>
      <c r="P5" s="12">
        <f>K6</f>
        <v>2.8249999999999998E-3</v>
      </c>
      <c r="Q5" s="13">
        <f>H6</f>
        <v>6.1946902654867256E-2</v>
      </c>
      <c r="R5" s="1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6" x14ac:dyDescent="0.2">
      <c r="A6">
        <v>11</v>
      </c>
      <c r="B6">
        <v>7</v>
      </c>
      <c r="C6">
        <v>0</v>
      </c>
      <c r="D6">
        <v>6</v>
      </c>
      <c r="E6">
        <v>113</v>
      </c>
      <c r="H6" s="1">
        <f t="shared" ref="H6:H35" si="3">B6/E6</f>
        <v>6.1946902654867256E-2</v>
      </c>
      <c r="I6" s="10">
        <f t="shared" ref="I6:I35" si="4">B6/G$5</f>
        <v>1.75E-4</v>
      </c>
      <c r="J6" s="10">
        <f t="shared" ref="J6:J35" si="5">C6/G$5</f>
        <v>0</v>
      </c>
      <c r="K6" s="11">
        <f t="shared" ref="K6:K35" si="6">E6/G$5</f>
        <v>2.8249999999999998E-3</v>
      </c>
      <c r="M6">
        <f t="shared" si="2"/>
        <v>12</v>
      </c>
      <c r="N6">
        <f t="shared" si="2"/>
        <v>24</v>
      </c>
      <c r="O6">
        <f t="shared" si="2"/>
        <v>3</v>
      </c>
      <c r="P6" s="12">
        <f t="shared" ref="P6:P34" si="7">K7</f>
        <v>5.7499999999999999E-3</v>
      </c>
      <c r="Q6" s="13">
        <f t="shared" ref="Q6:Q34" si="8">H7</f>
        <v>0.10434782608695652</v>
      </c>
      <c r="R6" s="1"/>
      <c r="S6" s="8"/>
    </row>
    <row r="7" spans="1:32" ht="16" x14ac:dyDescent="0.2">
      <c r="A7">
        <f>A6+1</f>
        <v>12</v>
      </c>
      <c r="B7">
        <v>24</v>
      </c>
      <c r="C7">
        <v>3</v>
      </c>
      <c r="D7">
        <v>16</v>
      </c>
      <c r="E7">
        <v>230</v>
      </c>
      <c r="H7" s="1">
        <f t="shared" si="3"/>
        <v>0.10434782608695652</v>
      </c>
      <c r="I7" s="10">
        <f t="shared" si="4"/>
        <v>5.9999999999999995E-4</v>
      </c>
      <c r="J7" s="10">
        <f t="shared" si="5"/>
        <v>7.4999999999999993E-5</v>
      </c>
      <c r="K7" s="11">
        <f t="shared" si="6"/>
        <v>5.7499999999999999E-3</v>
      </c>
      <c r="M7">
        <f t="shared" si="2"/>
        <v>13</v>
      </c>
      <c r="N7">
        <f t="shared" si="2"/>
        <v>66</v>
      </c>
      <c r="O7">
        <f t="shared" si="2"/>
        <v>15</v>
      </c>
      <c r="P7" s="12">
        <f t="shared" si="7"/>
        <v>9.5250000000000005E-3</v>
      </c>
      <c r="Q7" s="13">
        <f t="shared" si="8"/>
        <v>0.17322834645669291</v>
      </c>
      <c r="R7" s="1"/>
      <c r="S7" s="8"/>
    </row>
    <row r="8" spans="1:32" ht="16" x14ac:dyDescent="0.2">
      <c r="A8">
        <f t="shared" ref="A8:A35" si="9">A7+1</f>
        <v>13</v>
      </c>
      <c r="B8">
        <v>66</v>
      </c>
      <c r="C8">
        <v>15</v>
      </c>
      <c r="D8">
        <v>29</v>
      </c>
      <c r="E8">
        <v>381</v>
      </c>
      <c r="H8" s="1">
        <f t="shared" si="3"/>
        <v>0.17322834645669291</v>
      </c>
      <c r="I8" s="10">
        <f t="shared" si="4"/>
        <v>1.65E-3</v>
      </c>
      <c r="J8" s="10">
        <f t="shared" si="5"/>
        <v>3.7500000000000001E-4</v>
      </c>
      <c r="K8" s="11">
        <f t="shared" si="6"/>
        <v>9.5250000000000005E-3</v>
      </c>
      <c r="M8">
        <f t="shared" si="2"/>
        <v>14</v>
      </c>
      <c r="N8">
        <f t="shared" si="2"/>
        <v>144</v>
      </c>
      <c r="O8">
        <f t="shared" si="2"/>
        <v>34</v>
      </c>
      <c r="P8" s="12">
        <f t="shared" si="7"/>
        <v>2.4750000000000001E-2</v>
      </c>
      <c r="Q8" s="13">
        <f t="shared" si="8"/>
        <v>0.14545454545454545</v>
      </c>
      <c r="R8" s="1"/>
      <c r="S8" s="8"/>
    </row>
    <row r="9" spans="1:32" ht="16" x14ac:dyDescent="0.2">
      <c r="A9">
        <f t="shared" si="9"/>
        <v>14</v>
      </c>
      <c r="B9">
        <v>144</v>
      </c>
      <c r="C9">
        <v>34</v>
      </c>
      <c r="D9">
        <v>43</v>
      </c>
      <c r="E9">
        <v>990</v>
      </c>
      <c r="H9" s="1">
        <f t="shared" si="3"/>
        <v>0.14545454545454545</v>
      </c>
      <c r="I9" s="10">
        <f t="shared" si="4"/>
        <v>3.5999999999999999E-3</v>
      </c>
      <c r="J9" s="10">
        <f t="shared" si="5"/>
        <v>8.4999999999999995E-4</v>
      </c>
      <c r="K9" s="11">
        <f t="shared" si="6"/>
        <v>2.4750000000000001E-2</v>
      </c>
      <c r="M9">
        <f t="shared" si="2"/>
        <v>15</v>
      </c>
      <c r="N9">
        <f t="shared" si="2"/>
        <v>84</v>
      </c>
      <c r="O9">
        <f t="shared" si="2"/>
        <v>37</v>
      </c>
      <c r="P9" s="12">
        <f t="shared" si="7"/>
        <v>1.4574999999999999E-2</v>
      </c>
      <c r="Q9" s="13">
        <f t="shared" si="8"/>
        <v>0.14408233276157806</v>
      </c>
      <c r="R9" s="1"/>
      <c r="S9" s="8"/>
    </row>
    <row r="10" spans="1:32" ht="16" x14ac:dyDescent="0.2">
      <c r="A10">
        <f t="shared" si="9"/>
        <v>15</v>
      </c>
      <c r="B10">
        <v>84</v>
      </c>
      <c r="C10">
        <v>37</v>
      </c>
      <c r="D10">
        <v>34</v>
      </c>
      <c r="E10">
        <v>583</v>
      </c>
      <c r="H10" s="1">
        <f t="shared" si="3"/>
        <v>0.14408233276157806</v>
      </c>
      <c r="I10" s="10">
        <f t="shared" si="4"/>
        <v>2.0999999999999999E-3</v>
      </c>
      <c r="J10" s="10">
        <f t="shared" si="5"/>
        <v>9.2500000000000004E-4</v>
      </c>
      <c r="K10" s="11">
        <f t="shared" si="6"/>
        <v>1.4574999999999999E-2</v>
      </c>
      <c r="M10">
        <f t="shared" si="2"/>
        <v>16</v>
      </c>
      <c r="N10">
        <f t="shared" si="2"/>
        <v>76</v>
      </c>
      <c r="O10">
        <f t="shared" si="2"/>
        <v>30</v>
      </c>
      <c r="P10" s="12">
        <f t="shared" si="7"/>
        <v>1.7624999999999998E-2</v>
      </c>
      <c r="Q10" s="13">
        <f t="shared" si="8"/>
        <v>0.10780141843971631</v>
      </c>
      <c r="R10" s="1"/>
      <c r="S10" s="8"/>
    </row>
    <row r="11" spans="1:32" ht="16" x14ac:dyDescent="0.2">
      <c r="A11">
        <f t="shared" si="9"/>
        <v>16</v>
      </c>
      <c r="B11">
        <v>76</v>
      </c>
      <c r="C11">
        <v>30</v>
      </c>
      <c r="D11">
        <v>34</v>
      </c>
      <c r="E11">
        <v>705</v>
      </c>
      <c r="H11" s="1">
        <f t="shared" si="3"/>
        <v>0.10780141843971631</v>
      </c>
      <c r="I11" s="10">
        <f t="shared" si="4"/>
        <v>1.9E-3</v>
      </c>
      <c r="J11" s="10">
        <f t="shared" si="5"/>
        <v>7.5000000000000002E-4</v>
      </c>
      <c r="K11" s="11">
        <f t="shared" si="6"/>
        <v>1.7624999999999998E-2</v>
      </c>
      <c r="M11">
        <f t="shared" si="2"/>
        <v>17</v>
      </c>
      <c r="N11">
        <f t="shared" si="2"/>
        <v>81</v>
      </c>
      <c r="O11">
        <f t="shared" si="2"/>
        <v>26</v>
      </c>
      <c r="P11" s="12">
        <f t="shared" si="7"/>
        <v>4.4174999999999999E-2</v>
      </c>
      <c r="Q11" s="13">
        <f t="shared" si="8"/>
        <v>4.5840407470288627E-2</v>
      </c>
      <c r="R11" s="1"/>
      <c r="S11" s="8"/>
    </row>
    <row r="12" spans="1:32" ht="16" x14ac:dyDescent="0.2">
      <c r="A12">
        <f t="shared" si="9"/>
        <v>17</v>
      </c>
      <c r="B12">
        <v>81</v>
      </c>
      <c r="C12">
        <v>26</v>
      </c>
      <c r="D12">
        <v>36</v>
      </c>
      <c r="E12">
        <v>1767</v>
      </c>
      <c r="H12" s="1">
        <f t="shared" si="3"/>
        <v>4.5840407470288627E-2</v>
      </c>
      <c r="I12" s="10">
        <f t="shared" si="4"/>
        <v>2.0249999999999999E-3</v>
      </c>
      <c r="J12" s="10">
        <f t="shared" si="5"/>
        <v>6.4999999999999997E-4</v>
      </c>
      <c r="K12" s="11">
        <f t="shared" si="6"/>
        <v>4.4174999999999999E-2</v>
      </c>
      <c r="M12">
        <f t="shared" si="2"/>
        <v>18</v>
      </c>
      <c r="N12">
        <f t="shared" si="2"/>
        <v>39</v>
      </c>
      <c r="O12">
        <f t="shared" si="2"/>
        <v>25</v>
      </c>
      <c r="P12" s="12">
        <f t="shared" si="7"/>
        <v>4.6699999999999998E-2</v>
      </c>
      <c r="Q12" s="13">
        <f t="shared" si="8"/>
        <v>2.08779443254818E-2</v>
      </c>
      <c r="R12" s="1"/>
      <c r="S12" s="8"/>
    </row>
    <row r="13" spans="1:32" ht="16" x14ac:dyDescent="0.2">
      <c r="A13">
        <f t="shared" si="9"/>
        <v>18</v>
      </c>
      <c r="B13">
        <v>39</v>
      </c>
      <c r="C13">
        <v>25</v>
      </c>
      <c r="D13">
        <v>23</v>
      </c>
      <c r="E13">
        <v>1868</v>
      </c>
      <c r="H13" s="1">
        <f t="shared" si="3"/>
        <v>2.08779443254818E-2</v>
      </c>
      <c r="I13" s="10">
        <f t="shared" si="4"/>
        <v>9.7499999999999996E-4</v>
      </c>
      <c r="J13" s="10">
        <f t="shared" si="5"/>
        <v>6.2500000000000001E-4</v>
      </c>
      <c r="K13" s="11">
        <f t="shared" si="6"/>
        <v>4.6699999999999998E-2</v>
      </c>
      <c r="M13">
        <f t="shared" si="2"/>
        <v>19</v>
      </c>
      <c r="N13">
        <f t="shared" si="2"/>
        <v>19</v>
      </c>
      <c r="O13">
        <f t="shared" si="2"/>
        <v>19</v>
      </c>
      <c r="P13" s="12">
        <f t="shared" si="7"/>
        <v>3.4500000000000003E-2</v>
      </c>
      <c r="Q13" s="13">
        <f t="shared" si="8"/>
        <v>1.3768115942028985E-2</v>
      </c>
      <c r="R13" s="1"/>
      <c r="S13" s="8"/>
    </row>
    <row r="14" spans="1:32" ht="16" x14ac:dyDescent="0.2">
      <c r="A14">
        <f t="shared" si="9"/>
        <v>19</v>
      </c>
      <c r="B14">
        <v>19</v>
      </c>
      <c r="C14">
        <v>19</v>
      </c>
      <c r="D14">
        <v>14</v>
      </c>
      <c r="E14">
        <v>1380</v>
      </c>
      <c r="H14" s="1">
        <f t="shared" si="3"/>
        <v>1.3768115942028985E-2</v>
      </c>
      <c r="I14" s="10">
        <f t="shared" si="4"/>
        <v>4.75E-4</v>
      </c>
      <c r="J14" s="10">
        <f t="shared" si="5"/>
        <v>4.75E-4</v>
      </c>
      <c r="K14" s="11">
        <f t="shared" si="6"/>
        <v>3.4500000000000003E-2</v>
      </c>
      <c r="M14">
        <f t="shared" si="2"/>
        <v>20</v>
      </c>
      <c r="N14">
        <f t="shared" si="2"/>
        <v>11</v>
      </c>
      <c r="O14">
        <f t="shared" si="2"/>
        <v>9</v>
      </c>
      <c r="P14" s="12">
        <f t="shared" si="7"/>
        <v>1.78E-2</v>
      </c>
      <c r="Q14" s="13">
        <f t="shared" si="8"/>
        <v>1.5449438202247191E-2</v>
      </c>
      <c r="R14" s="1"/>
      <c r="S14" s="8"/>
    </row>
    <row r="15" spans="1:32" ht="16" x14ac:dyDescent="0.2">
      <c r="A15">
        <f t="shared" si="9"/>
        <v>20</v>
      </c>
      <c r="B15">
        <v>11</v>
      </c>
      <c r="C15">
        <v>9</v>
      </c>
      <c r="D15">
        <v>9</v>
      </c>
      <c r="E15">
        <v>712</v>
      </c>
      <c r="H15" s="1">
        <f t="shared" si="3"/>
        <v>1.5449438202247191E-2</v>
      </c>
      <c r="I15" s="10">
        <f t="shared" si="4"/>
        <v>2.7500000000000002E-4</v>
      </c>
      <c r="J15" s="10">
        <f t="shared" si="5"/>
        <v>2.2499999999999999E-4</v>
      </c>
      <c r="K15" s="11">
        <f t="shared" si="6"/>
        <v>1.78E-2</v>
      </c>
      <c r="M15">
        <f t="shared" si="2"/>
        <v>21</v>
      </c>
      <c r="N15">
        <f t="shared" si="2"/>
        <v>7</v>
      </c>
      <c r="O15">
        <f t="shared" si="2"/>
        <v>3</v>
      </c>
      <c r="P15" s="12">
        <f t="shared" si="7"/>
        <v>1.5824999999999999E-2</v>
      </c>
      <c r="Q15" s="13">
        <f t="shared" si="8"/>
        <v>1.1058451816745656E-2</v>
      </c>
      <c r="R15" s="1"/>
      <c r="S15" s="8"/>
    </row>
    <row r="16" spans="1:32" ht="16" x14ac:dyDescent="0.2">
      <c r="A16">
        <f t="shared" si="9"/>
        <v>21</v>
      </c>
      <c r="B16">
        <v>7</v>
      </c>
      <c r="C16">
        <v>3</v>
      </c>
      <c r="D16">
        <v>4</v>
      </c>
      <c r="E16">
        <v>633</v>
      </c>
      <c r="H16" s="1">
        <f t="shared" si="3"/>
        <v>1.1058451816745656E-2</v>
      </c>
      <c r="I16" s="10">
        <f t="shared" si="4"/>
        <v>1.75E-4</v>
      </c>
      <c r="J16" s="10">
        <f t="shared" si="5"/>
        <v>7.4999999999999993E-5</v>
      </c>
      <c r="K16" s="11">
        <f t="shared" si="6"/>
        <v>1.5824999999999999E-2</v>
      </c>
      <c r="M16">
        <f t="shared" si="2"/>
        <v>22</v>
      </c>
      <c r="N16">
        <f t="shared" si="2"/>
        <v>10</v>
      </c>
      <c r="O16">
        <f t="shared" si="2"/>
        <v>4</v>
      </c>
      <c r="P16" s="12">
        <f t="shared" si="7"/>
        <v>1.2425E-2</v>
      </c>
      <c r="Q16" s="13">
        <f t="shared" si="8"/>
        <v>2.0120724346076459E-2</v>
      </c>
      <c r="R16" s="1"/>
      <c r="S16" s="8"/>
    </row>
    <row r="17" spans="1:19" ht="16" x14ac:dyDescent="0.2">
      <c r="A17">
        <f t="shared" si="9"/>
        <v>22</v>
      </c>
      <c r="B17">
        <v>10</v>
      </c>
      <c r="C17">
        <v>4</v>
      </c>
      <c r="D17">
        <v>3</v>
      </c>
      <c r="E17">
        <v>497</v>
      </c>
      <c r="H17" s="1">
        <f t="shared" si="3"/>
        <v>2.0120724346076459E-2</v>
      </c>
      <c r="I17" s="10">
        <f t="shared" si="4"/>
        <v>2.5000000000000001E-4</v>
      </c>
      <c r="J17" s="10">
        <f t="shared" si="5"/>
        <v>1E-4</v>
      </c>
      <c r="K17" s="11">
        <f t="shared" si="6"/>
        <v>1.2425E-2</v>
      </c>
      <c r="M17">
        <f t="shared" si="2"/>
        <v>23</v>
      </c>
      <c r="N17">
        <f t="shared" si="2"/>
        <v>3</v>
      </c>
      <c r="O17">
        <f t="shared" si="2"/>
        <v>4</v>
      </c>
      <c r="P17" s="12">
        <f t="shared" si="7"/>
        <v>1.0675E-2</v>
      </c>
      <c r="Q17" s="13">
        <f t="shared" si="8"/>
        <v>7.0257611241217799E-3</v>
      </c>
      <c r="R17" s="1"/>
      <c r="S17" s="8"/>
    </row>
    <row r="18" spans="1:19" ht="16" x14ac:dyDescent="0.2">
      <c r="A18">
        <f t="shared" si="9"/>
        <v>23</v>
      </c>
      <c r="B18">
        <v>3</v>
      </c>
      <c r="C18">
        <v>4</v>
      </c>
      <c r="D18">
        <v>2</v>
      </c>
      <c r="E18">
        <v>427</v>
      </c>
      <c r="H18" s="1">
        <f t="shared" si="3"/>
        <v>7.0257611241217799E-3</v>
      </c>
      <c r="I18" s="10">
        <f t="shared" si="4"/>
        <v>7.4999999999999993E-5</v>
      </c>
      <c r="J18" s="10">
        <f t="shared" si="5"/>
        <v>1E-4</v>
      </c>
      <c r="K18" s="11">
        <f t="shared" si="6"/>
        <v>1.0675E-2</v>
      </c>
      <c r="M18">
        <f t="shared" si="2"/>
        <v>24</v>
      </c>
      <c r="N18">
        <f t="shared" si="2"/>
        <v>15</v>
      </c>
      <c r="O18">
        <f t="shared" si="2"/>
        <v>1</v>
      </c>
      <c r="P18" s="12">
        <f t="shared" si="7"/>
        <v>1.2475E-2</v>
      </c>
      <c r="Q18" s="13">
        <f t="shared" si="8"/>
        <v>3.0060120240480961E-2</v>
      </c>
      <c r="R18" s="1"/>
      <c r="S18" s="8"/>
    </row>
    <row r="19" spans="1:19" ht="16" x14ac:dyDescent="0.2">
      <c r="A19">
        <f t="shared" si="9"/>
        <v>24</v>
      </c>
      <c r="B19">
        <v>15</v>
      </c>
      <c r="C19">
        <v>1</v>
      </c>
      <c r="D19">
        <v>2</v>
      </c>
      <c r="E19">
        <v>499</v>
      </c>
      <c r="H19" s="1">
        <f t="shared" si="3"/>
        <v>3.0060120240480961E-2</v>
      </c>
      <c r="I19" s="10">
        <f t="shared" si="4"/>
        <v>3.7500000000000001E-4</v>
      </c>
      <c r="J19" s="10">
        <f t="shared" si="5"/>
        <v>2.5000000000000001E-5</v>
      </c>
      <c r="K19" s="11">
        <f t="shared" si="6"/>
        <v>1.2475E-2</v>
      </c>
      <c r="M19">
        <f t="shared" si="2"/>
        <v>25</v>
      </c>
      <c r="N19">
        <f t="shared" si="2"/>
        <v>7</v>
      </c>
      <c r="O19">
        <f t="shared" si="2"/>
        <v>1</v>
      </c>
      <c r="P19" s="12">
        <f t="shared" si="7"/>
        <v>2.1325E-2</v>
      </c>
      <c r="Q19" s="13">
        <f t="shared" si="8"/>
        <v>8.2063305978898014E-3</v>
      </c>
      <c r="R19" s="1"/>
      <c r="S19" s="8"/>
    </row>
    <row r="20" spans="1:19" ht="16" x14ac:dyDescent="0.2">
      <c r="A20">
        <f t="shared" si="9"/>
        <v>25</v>
      </c>
      <c r="B20">
        <v>7</v>
      </c>
      <c r="C20">
        <v>1</v>
      </c>
      <c r="D20">
        <v>5</v>
      </c>
      <c r="E20">
        <v>853</v>
      </c>
      <c r="H20" s="1">
        <f t="shared" si="3"/>
        <v>8.2063305978898014E-3</v>
      </c>
      <c r="I20" s="10">
        <f t="shared" si="4"/>
        <v>1.75E-4</v>
      </c>
      <c r="J20" s="10">
        <f t="shared" si="5"/>
        <v>2.5000000000000001E-5</v>
      </c>
      <c r="K20" s="11">
        <f t="shared" si="6"/>
        <v>2.1325E-2</v>
      </c>
      <c r="M20">
        <f t="shared" si="2"/>
        <v>26</v>
      </c>
      <c r="N20">
        <f t="shared" si="2"/>
        <v>2</v>
      </c>
      <c r="O20">
        <f t="shared" si="2"/>
        <v>2</v>
      </c>
      <c r="P20" s="12">
        <f t="shared" si="7"/>
        <v>1.2125E-2</v>
      </c>
      <c r="Q20" s="13">
        <f t="shared" si="8"/>
        <v>4.1237113402061857E-3</v>
      </c>
      <c r="R20" s="1"/>
      <c r="S20" s="8"/>
    </row>
    <row r="21" spans="1:19" ht="16" x14ac:dyDescent="0.2">
      <c r="A21">
        <f t="shared" si="9"/>
        <v>26</v>
      </c>
      <c r="B21">
        <v>2</v>
      </c>
      <c r="C21">
        <v>2</v>
      </c>
      <c r="D21">
        <v>2</v>
      </c>
      <c r="E21">
        <v>485</v>
      </c>
      <c r="H21" s="1">
        <f t="shared" si="3"/>
        <v>4.1237113402061857E-3</v>
      </c>
      <c r="I21" s="10">
        <f t="shared" si="4"/>
        <v>5.0000000000000002E-5</v>
      </c>
      <c r="J21" s="10">
        <f t="shared" si="5"/>
        <v>5.0000000000000002E-5</v>
      </c>
      <c r="K21" s="11">
        <f t="shared" si="6"/>
        <v>1.2125E-2</v>
      </c>
      <c r="M21">
        <f t="shared" si="2"/>
        <v>27</v>
      </c>
      <c r="N21">
        <f t="shared" si="2"/>
        <v>4</v>
      </c>
      <c r="O21">
        <f t="shared" si="2"/>
        <v>1</v>
      </c>
      <c r="P21" s="12">
        <f t="shared" si="7"/>
        <v>1.5699999999999999E-2</v>
      </c>
      <c r="Q21" s="13">
        <f t="shared" si="8"/>
        <v>6.369426751592357E-3</v>
      </c>
      <c r="R21" s="1"/>
      <c r="S21" s="8"/>
    </row>
    <row r="22" spans="1:19" ht="16" x14ac:dyDescent="0.2">
      <c r="A22">
        <f t="shared" si="9"/>
        <v>27</v>
      </c>
      <c r="B22">
        <v>4</v>
      </c>
      <c r="C22">
        <v>1</v>
      </c>
      <c r="D22">
        <v>3</v>
      </c>
      <c r="E22">
        <v>628</v>
      </c>
      <c r="H22" s="1">
        <f t="shared" si="3"/>
        <v>6.369426751592357E-3</v>
      </c>
      <c r="I22" s="10">
        <f t="shared" si="4"/>
        <v>1E-4</v>
      </c>
      <c r="J22" s="10">
        <f t="shared" si="5"/>
        <v>2.5000000000000001E-5</v>
      </c>
      <c r="K22" s="11">
        <f t="shared" si="6"/>
        <v>1.5699999999999999E-2</v>
      </c>
      <c r="M22">
        <f t="shared" si="2"/>
        <v>28</v>
      </c>
      <c r="N22">
        <f t="shared" si="2"/>
        <v>1</v>
      </c>
      <c r="O22">
        <f t="shared" si="2"/>
        <v>1</v>
      </c>
      <c r="P22" s="12">
        <f t="shared" si="7"/>
        <v>1.0200000000000001E-2</v>
      </c>
      <c r="Q22" s="13">
        <f t="shared" si="8"/>
        <v>2.4509803921568627E-3</v>
      </c>
      <c r="R22" s="1"/>
      <c r="S22" s="8"/>
    </row>
    <row r="23" spans="1:19" ht="16" x14ac:dyDescent="0.2">
      <c r="A23">
        <f t="shared" si="9"/>
        <v>28</v>
      </c>
      <c r="B23">
        <v>1</v>
      </c>
      <c r="C23">
        <v>1</v>
      </c>
      <c r="D23">
        <v>1</v>
      </c>
      <c r="E23">
        <v>408</v>
      </c>
      <c r="H23" s="1">
        <f t="shared" si="3"/>
        <v>2.4509803921568627E-3</v>
      </c>
      <c r="I23" s="10">
        <f t="shared" si="4"/>
        <v>2.5000000000000001E-5</v>
      </c>
      <c r="J23" s="10">
        <f t="shared" si="5"/>
        <v>2.5000000000000001E-5</v>
      </c>
      <c r="K23" s="11">
        <f t="shared" si="6"/>
        <v>1.0200000000000001E-2</v>
      </c>
      <c r="M23">
        <f t="shared" si="2"/>
        <v>29</v>
      </c>
      <c r="N23">
        <f t="shared" si="2"/>
        <v>5</v>
      </c>
      <c r="O23">
        <f t="shared" si="2"/>
        <v>0</v>
      </c>
      <c r="P23" s="12">
        <f t="shared" si="7"/>
        <v>1.0425E-2</v>
      </c>
      <c r="Q23" s="13">
        <f t="shared" si="8"/>
        <v>1.1990407673860911E-2</v>
      </c>
      <c r="R23" s="1"/>
      <c r="S23" s="8"/>
    </row>
    <row r="24" spans="1:19" ht="16" x14ac:dyDescent="0.2">
      <c r="A24">
        <f t="shared" si="9"/>
        <v>29</v>
      </c>
      <c r="B24">
        <v>5</v>
      </c>
      <c r="C24">
        <v>0</v>
      </c>
      <c r="D24">
        <v>2</v>
      </c>
      <c r="E24">
        <v>417</v>
      </c>
      <c r="H24" s="1">
        <f t="shared" si="3"/>
        <v>1.1990407673860911E-2</v>
      </c>
      <c r="I24" s="10">
        <f t="shared" si="4"/>
        <v>1.25E-4</v>
      </c>
      <c r="J24" s="10">
        <f t="shared" si="5"/>
        <v>0</v>
      </c>
      <c r="K24" s="11">
        <f t="shared" si="6"/>
        <v>1.0425E-2</v>
      </c>
      <c r="M24">
        <f t="shared" si="2"/>
        <v>30</v>
      </c>
      <c r="N24">
        <f t="shared" si="2"/>
        <v>2</v>
      </c>
      <c r="O24">
        <f t="shared" si="2"/>
        <v>1</v>
      </c>
      <c r="P24" s="12">
        <f t="shared" si="7"/>
        <v>1.2E-2</v>
      </c>
      <c r="Q24" s="13">
        <f t="shared" si="8"/>
        <v>4.1666666666666666E-3</v>
      </c>
      <c r="R24" s="1"/>
      <c r="S24" s="8"/>
    </row>
    <row r="25" spans="1:19" ht="16" x14ac:dyDescent="0.2">
      <c r="A25">
        <f t="shared" si="9"/>
        <v>30</v>
      </c>
      <c r="B25">
        <v>2</v>
      </c>
      <c r="C25">
        <v>1</v>
      </c>
      <c r="D25">
        <v>2</v>
      </c>
      <c r="E25">
        <v>480</v>
      </c>
      <c r="H25" s="1">
        <f t="shared" si="3"/>
        <v>4.1666666666666666E-3</v>
      </c>
      <c r="I25" s="10">
        <f t="shared" si="4"/>
        <v>5.0000000000000002E-5</v>
      </c>
      <c r="J25" s="10">
        <f t="shared" si="5"/>
        <v>2.5000000000000001E-5</v>
      </c>
      <c r="K25" s="11">
        <f t="shared" si="6"/>
        <v>1.2E-2</v>
      </c>
      <c r="M25">
        <f t="shared" si="2"/>
        <v>31</v>
      </c>
      <c r="N25">
        <f t="shared" si="2"/>
        <v>0</v>
      </c>
      <c r="O25">
        <f t="shared" si="2"/>
        <v>0</v>
      </c>
      <c r="P25" s="12">
        <f t="shared" si="7"/>
        <v>1.145E-2</v>
      </c>
      <c r="Q25" s="13">
        <f t="shared" si="8"/>
        <v>0</v>
      </c>
      <c r="R25" s="1"/>
      <c r="S25" s="8"/>
    </row>
    <row r="26" spans="1:19" ht="16" x14ac:dyDescent="0.2">
      <c r="A26">
        <f t="shared" si="9"/>
        <v>31</v>
      </c>
      <c r="B26">
        <v>0</v>
      </c>
      <c r="C26">
        <v>0</v>
      </c>
      <c r="D26">
        <v>9</v>
      </c>
      <c r="E26">
        <v>458</v>
      </c>
      <c r="H26" s="1">
        <f t="shared" si="3"/>
        <v>0</v>
      </c>
      <c r="I26" s="10">
        <f t="shared" si="4"/>
        <v>0</v>
      </c>
      <c r="J26" s="10">
        <f t="shared" si="5"/>
        <v>0</v>
      </c>
      <c r="K26" s="11">
        <f t="shared" si="6"/>
        <v>1.145E-2</v>
      </c>
      <c r="M26">
        <f t="shared" si="2"/>
        <v>32</v>
      </c>
      <c r="N26">
        <f t="shared" si="2"/>
        <v>1</v>
      </c>
      <c r="O26">
        <f t="shared" si="2"/>
        <v>2</v>
      </c>
      <c r="P26" s="12">
        <f t="shared" si="7"/>
        <v>1.0775E-2</v>
      </c>
      <c r="Q26" s="13">
        <f t="shared" si="8"/>
        <v>2.3201856148491878E-3</v>
      </c>
      <c r="R26" s="1"/>
      <c r="S26" s="8"/>
    </row>
    <row r="27" spans="1:19" ht="16" x14ac:dyDescent="0.2">
      <c r="A27">
        <f t="shared" si="9"/>
        <v>32</v>
      </c>
      <c r="B27">
        <v>1</v>
      </c>
      <c r="C27">
        <v>2</v>
      </c>
      <c r="D27">
        <v>1</v>
      </c>
      <c r="E27">
        <v>431</v>
      </c>
      <c r="H27" s="1">
        <f t="shared" si="3"/>
        <v>2.3201856148491878E-3</v>
      </c>
      <c r="I27" s="10">
        <f t="shared" si="4"/>
        <v>2.5000000000000001E-5</v>
      </c>
      <c r="J27" s="10">
        <f t="shared" si="5"/>
        <v>5.0000000000000002E-5</v>
      </c>
      <c r="K27" s="11">
        <f t="shared" si="6"/>
        <v>1.0775E-2</v>
      </c>
      <c r="M27">
        <f t="shared" si="2"/>
        <v>33</v>
      </c>
      <c r="N27">
        <f t="shared" si="2"/>
        <v>0</v>
      </c>
      <c r="O27">
        <f t="shared" si="2"/>
        <v>1</v>
      </c>
      <c r="P27" s="12">
        <f t="shared" si="7"/>
        <v>1.1950000000000001E-2</v>
      </c>
      <c r="Q27" s="13">
        <f t="shared" si="8"/>
        <v>0</v>
      </c>
      <c r="R27" s="1"/>
      <c r="S27" s="8"/>
    </row>
    <row r="28" spans="1:19" ht="16" x14ac:dyDescent="0.2">
      <c r="A28">
        <f t="shared" si="9"/>
        <v>33</v>
      </c>
      <c r="B28">
        <v>0</v>
      </c>
      <c r="C28">
        <v>1</v>
      </c>
      <c r="D28">
        <v>0</v>
      </c>
      <c r="E28">
        <v>478</v>
      </c>
      <c r="H28" s="1">
        <f t="shared" si="3"/>
        <v>0</v>
      </c>
      <c r="I28" s="10">
        <f t="shared" si="4"/>
        <v>0</v>
      </c>
      <c r="J28" s="10">
        <f t="shared" si="5"/>
        <v>2.5000000000000001E-5</v>
      </c>
      <c r="K28" s="11">
        <f t="shared" si="6"/>
        <v>1.1950000000000001E-2</v>
      </c>
      <c r="M28">
        <f t="shared" si="2"/>
        <v>34</v>
      </c>
      <c r="N28">
        <f t="shared" si="2"/>
        <v>1</v>
      </c>
      <c r="O28">
        <f t="shared" si="2"/>
        <v>0</v>
      </c>
      <c r="P28" s="12">
        <f t="shared" si="7"/>
        <v>9.9749999999999995E-3</v>
      </c>
      <c r="Q28" s="13">
        <f t="shared" si="8"/>
        <v>2.5062656641604009E-3</v>
      </c>
      <c r="R28" s="1"/>
      <c r="S28" s="8"/>
    </row>
    <row r="29" spans="1:19" ht="16" x14ac:dyDescent="0.2">
      <c r="A29">
        <f t="shared" si="9"/>
        <v>34</v>
      </c>
      <c r="B29">
        <v>1</v>
      </c>
      <c r="C29">
        <v>0</v>
      </c>
      <c r="D29">
        <v>1</v>
      </c>
      <c r="E29">
        <v>399</v>
      </c>
      <c r="H29" s="1">
        <f t="shared" si="3"/>
        <v>2.5062656641604009E-3</v>
      </c>
      <c r="I29" s="10">
        <f t="shared" si="4"/>
        <v>2.5000000000000001E-5</v>
      </c>
      <c r="J29" s="10">
        <f t="shared" si="5"/>
        <v>0</v>
      </c>
      <c r="K29" s="11">
        <f t="shared" si="6"/>
        <v>9.9749999999999995E-3</v>
      </c>
      <c r="M29">
        <f t="shared" si="2"/>
        <v>35</v>
      </c>
      <c r="N29">
        <f t="shared" si="2"/>
        <v>0</v>
      </c>
      <c r="O29">
        <f t="shared" si="2"/>
        <v>0</v>
      </c>
      <c r="P29" s="12">
        <f t="shared" si="7"/>
        <v>9.2999999999999992E-3</v>
      </c>
      <c r="Q29" s="13">
        <f t="shared" si="8"/>
        <v>0</v>
      </c>
      <c r="R29" s="1"/>
      <c r="S29" s="8"/>
    </row>
    <row r="30" spans="1:19" ht="16" x14ac:dyDescent="0.2">
      <c r="A30">
        <f t="shared" si="9"/>
        <v>35</v>
      </c>
      <c r="B30">
        <v>0</v>
      </c>
      <c r="C30">
        <v>0</v>
      </c>
      <c r="D30">
        <v>0</v>
      </c>
      <c r="E30">
        <v>372</v>
      </c>
      <c r="H30" s="1">
        <f t="shared" si="3"/>
        <v>0</v>
      </c>
      <c r="I30" s="10">
        <f t="shared" si="4"/>
        <v>0</v>
      </c>
      <c r="J30" s="10">
        <f t="shared" si="5"/>
        <v>0</v>
      </c>
      <c r="K30" s="11">
        <f t="shared" si="6"/>
        <v>9.2999999999999992E-3</v>
      </c>
      <c r="M30">
        <f t="shared" si="2"/>
        <v>36</v>
      </c>
      <c r="N30">
        <f t="shared" si="2"/>
        <v>3</v>
      </c>
      <c r="O30">
        <f t="shared" si="2"/>
        <v>0</v>
      </c>
      <c r="P30" s="12">
        <f t="shared" si="7"/>
        <v>1.035E-2</v>
      </c>
      <c r="Q30" s="13">
        <f t="shared" si="8"/>
        <v>7.246376811594203E-3</v>
      </c>
      <c r="R30" s="1"/>
      <c r="S30" s="8"/>
    </row>
    <row r="31" spans="1:19" ht="16" x14ac:dyDescent="0.2">
      <c r="A31">
        <f t="shared" si="9"/>
        <v>36</v>
      </c>
      <c r="B31">
        <v>3</v>
      </c>
      <c r="C31">
        <v>0</v>
      </c>
      <c r="D31">
        <v>3</v>
      </c>
      <c r="E31">
        <v>414</v>
      </c>
      <c r="H31" s="1">
        <f t="shared" si="3"/>
        <v>7.246376811594203E-3</v>
      </c>
      <c r="I31" s="10">
        <f t="shared" si="4"/>
        <v>7.4999999999999993E-5</v>
      </c>
      <c r="J31" s="10">
        <f t="shared" si="5"/>
        <v>0</v>
      </c>
      <c r="K31" s="11">
        <f t="shared" si="6"/>
        <v>1.035E-2</v>
      </c>
      <c r="M31">
        <f t="shared" si="2"/>
        <v>37</v>
      </c>
      <c r="N31">
        <f t="shared" si="2"/>
        <v>15</v>
      </c>
      <c r="O31">
        <f t="shared" si="2"/>
        <v>0</v>
      </c>
      <c r="P31" s="12">
        <f t="shared" si="7"/>
        <v>1.5949999999999999E-2</v>
      </c>
      <c r="Q31" s="13">
        <f t="shared" si="8"/>
        <v>2.3510971786833857E-2</v>
      </c>
      <c r="R31" s="1"/>
      <c r="S31" s="8"/>
    </row>
    <row r="32" spans="1:19" ht="16" x14ac:dyDescent="0.2">
      <c r="A32">
        <f t="shared" si="9"/>
        <v>37</v>
      </c>
      <c r="B32">
        <v>15</v>
      </c>
      <c r="C32">
        <v>0</v>
      </c>
      <c r="D32">
        <v>8</v>
      </c>
      <c r="E32">
        <v>638</v>
      </c>
      <c r="H32" s="1">
        <f t="shared" si="3"/>
        <v>2.3510971786833857E-2</v>
      </c>
      <c r="I32" s="10">
        <f t="shared" si="4"/>
        <v>3.7500000000000001E-4</v>
      </c>
      <c r="J32" s="10">
        <f t="shared" si="5"/>
        <v>0</v>
      </c>
      <c r="K32" s="11">
        <f t="shared" si="6"/>
        <v>1.5949999999999999E-2</v>
      </c>
      <c r="M32">
        <f t="shared" si="2"/>
        <v>38</v>
      </c>
      <c r="N32">
        <f t="shared" si="2"/>
        <v>18</v>
      </c>
      <c r="O32">
        <f t="shared" si="2"/>
        <v>5</v>
      </c>
      <c r="P32" s="12">
        <f t="shared" si="7"/>
        <v>1.9050000000000001E-2</v>
      </c>
      <c r="Q32" s="13">
        <f t="shared" si="8"/>
        <v>2.3622047244094488E-2</v>
      </c>
      <c r="R32" s="1"/>
      <c r="S32" s="8"/>
    </row>
    <row r="33" spans="1:19" ht="16" x14ac:dyDescent="0.2">
      <c r="A33">
        <f t="shared" si="9"/>
        <v>38</v>
      </c>
      <c r="B33">
        <v>18</v>
      </c>
      <c r="C33">
        <v>5</v>
      </c>
      <c r="D33">
        <v>8</v>
      </c>
      <c r="E33">
        <v>762</v>
      </c>
      <c r="H33" s="1">
        <f t="shared" si="3"/>
        <v>2.3622047244094488E-2</v>
      </c>
      <c r="I33" s="10">
        <f t="shared" si="4"/>
        <v>4.4999999999999999E-4</v>
      </c>
      <c r="J33" s="10">
        <f t="shared" si="5"/>
        <v>1.25E-4</v>
      </c>
      <c r="K33" s="11">
        <f t="shared" si="6"/>
        <v>1.9050000000000001E-2</v>
      </c>
      <c r="M33">
        <f t="shared" si="2"/>
        <v>39</v>
      </c>
      <c r="N33">
        <f t="shared" si="2"/>
        <v>21</v>
      </c>
      <c r="O33">
        <f t="shared" si="2"/>
        <v>3</v>
      </c>
      <c r="P33" s="12">
        <f t="shared" si="7"/>
        <v>1.9800000000000002E-2</v>
      </c>
      <c r="Q33" s="13">
        <f t="shared" si="8"/>
        <v>2.6515151515151516E-2</v>
      </c>
      <c r="R33" s="1"/>
      <c r="S33" s="8"/>
    </row>
    <row r="34" spans="1:19" ht="16" x14ac:dyDescent="0.2">
      <c r="A34">
        <f t="shared" si="9"/>
        <v>39</v>
      </c>
      <c r="B34">
        <v>21</v>
      </c>
      <c r="C34">
        <v>3</v>
      </c>
      <c r="D34">
        <v>10</v>
      </c>
      <c r="E34">
        <v>792</v>
      </c>
      <c r="H34" s="1">
        <f t="shared" si="3"/>
        <v>2.6515151515151516E-2</v>
      </c>
      <c r="I34" s="10">
        <f t="shared" si="4"/>
        <v>5.2499999999999997E-4</v>
      </c>
      <c r="J34" s="10">
        <f t="shared" si="5"/>
        <v>7.4999999999999993E-5</v>
      </c>
      <c r="K34" s="11">
        <f t="shared" si="6"/>
        <v>1.9800000000000002E-2</v>
      </c>
      <c r="M34">
        <f t="shared" si="2"/>
        <v>40</v>
      </c>
      <c r="N34">
        <f t="shared" si="2"/>
        <v>9</v>
      </c>
      <c r="O34">
        <f t="shared" si="2"/>
        <v>5</v>
      </c>
      <c r="P34" s="12">
        <f t="shared" si="7"/>
        <v>1.345E-2</v>
      </c>
      <c r="Q34" s="13">
        <f t="shared" si="8"/>
        <v>1.6728624535315983E-2</v>
      </c>
      <c r="R34" s="1"/>
      <c r="S34" s="8"/>
    </row>
    <row r="35" spans="1:19" ht="16" x14ac:dyDescent="0.2">
      <c r="A35">
        <f t="shared" si="9"/>
        <v>40</v>
      </c>
      <c r="B35">
        <v>9</v>
      </c>
      <c r="C35">
        <v>5</v>
      </c>
      <c r="D35">
        <v>4</v>
      </c>
      <c r="E35">
        <v>538</v>
      </c>
      <c r="H35" s="1">
        <f t="shared" si="3"/>
        <v>1.6728624535315983E-2</v>
      </c>
      <c r="I35" s="10">
        <f t="shared" si="4"/>
        <v>2.2499999999999999E-4</v>
      </c>
      <c r="J35" s="10">
        <f t="shared" si="5"/>
        <v>1.25E-4</v>
      </c>
      <c r="K35" s="11">
        <f t="shared" si="6"/>
        <v>1.345E-2</v>
      </c>
      <c r="R35" s="1"/>
    </row>
    <row r="36" spans="1:19" x14ac:dyDescent="0.2">
      <c r="K36" s="5"/>
      <c r="R36" s="1"/>
    </row>
    <row r="37" spans="1:19" x14ac:dyDescent="0.2">
      <c r="K37" s="5"/>
      <c r="R37" s="1"/>
    </row>
    <row r="38" spans="1:19" x14ac:dyDescent="0.2">
      <c r="K38" s="5"/>
      <c r="R38" s="1"/>
    </row>
    <row r="39" spans="1:19" x14ac:dyDescent="0.2">
      <c r="K39" s="5"/>
      <c r="R39" s="1"/>
    </row>
    <row r="40" spans="1:19" x14ac:dyDescent="0.2">
      <c r="K40" s="5"/>
      <c r="R40" s="1"/>
    </row>
    <row r="41" spans="1:19" x14ac:dyDescent="0.2">
      <c r="K41" s="5"/>
      <c r="R41" s="1"/>
    </row>
    <row r="42" spans="1:19" x14ac:dyDescent="0.2">
      <c r="K42" s="5"/>
      <c r="R42" s="1"/>
    </row>
    <row r="43" spans="1:19" x14ac:dyDescent="0.2">
      <c r="K43" s="5"/>
      <c r="R43" s="1"/>
    </row>
    <row r="44" spans="1:19" x14ac:dyDescent="0.2">
      <c r="K44" s="5"/>
      <c r="R44" s="1"/>
    </row>
    <row r="45" spans="1:19" x14ac:dyDescent="0.2">
      <c r="K45" s="5"/>
      <c r="R45" s="1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64557B7754F42B944FE8831B8CCB8" ma:contentTypeVersion="13" ma:contentTypeDescription="Create a new document." ma:contentTypeScope="" ma:versionID="c782dcc18d4188075314ff2ba5b6cf27">
  <xsd:schema xmlns:xsd="http://www.w3.org/2001/XMLSchema" xmlns:xs="http://www.w3.org/2001/XMLSchema" xmlns:p="http://schemas.microsoft.com/office/2006/metadata/properties" xmlns:ns3="362a9de2-d5c6-4349-b08b-72d0969acf3c" xmlns:ns4="16a1d3eb-4e31-4e2c-8cac-b8cfd29b19b4" targetNamespace="http://schemas.microsoft.com/office/2006/metadata/properties" ma:root="true" ma:fieldsID="eecfdcdc419128fba97eb2b7006085f9" ns3:_="" ns4:_="">
    <xsd:import namespace="362a9de2-d5c6-4349-b08b-72d0969acf3c"/>
    <xsd:import namespace="16a1d3eb-4e31-4e2c-8cac-b8cfd29b19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a9de2-d5c6-4349-b08b-72d0969ac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1d3eb-4e31-4e2c-8cac-b8cfd29b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381DC6-92DB-4526-BC03-8BDD50DC7C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2a9de2-d5c6-4349-b08b-72d0969acf3c"/>
    <ds:schemaRef ds:uri="16a1d3eb-4e31-4e2c-8cac-b8cfd29b19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AA9492-4AC9-4284-916D-EF6B30D652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CE5457-6FE0-45F3-A64B-2FDC6C30A27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a1d3eb-4e31-4e2c-8cac-b8cfd29b19b4"/>
    <ds:schemaRef ds:uri="http://schemas.microsoft.com/office/2006/documentManagement/types"/>
    <ds:schemaRef ds:uri="362a9de2-d5c6-4349-b08b-72d0969acf3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Trends in care home deaths</vt:lpstr>
      <vt:lpstr>Denmark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David Henderson</cp:lastModifiedBy>
  <cp:lastPrinted>2020-10-11T21:04:52Z</cp:lastPrinted>
  <dcterms:created xsi:type="dcterms:W3CDTF">2020-09-28T17:54:17Z</dcterms:created>
  <dcterms:modified xsi:type="dcterms:W3CDTF">2020-10-12T12:53:09Z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0x010100C6B64557B7754F42B944FE8831B8CCB8</vt:lpwstr>
  </property>
</Properties>
</file>