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David\Documents\GitHub\KG_construction\"/>
    </mc:Choice>
  </mc:AlternateContent>
  <xr:revisionPtr revIDLastSave="0" documentId="13_ncr:1_{800008A5-A38F-4532-B526-1B1D51133CA8}" xr6:coauthVersionLast="47" xr6:coauthVersionMax="47" xr10:uidLastSave="{00000000-0000-0000-0000-000000000000}"/>
  <bookViews>
    <workbookView xWindow="28680" yWindow="-120" windowWidth="16440" windowHeight="28440" xr2:uid="{00000000-000D-0000-FFFF-FFFF00000000}"/>
  </bookViews>
  <sheets>
    <sheet name="Sheet1" sheetId="1" r:id="rId1"/>
  </sheets>
  <definedNames>
    <definedName name="_xlnm._FilterDatabase" localSheetId="0" hidden="1">Sheet1!$F$1:$N$50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1" l="1"/>
  <c r="M18" i="1"/>
  <c r="M17" i="1"/>
  <c r="M16" i="1"/>
  <c r="Q7" i="1"/>
  <c r="Q8" i="1"/>
  <c r="Q10" i="1" s="1"/>
  <c r="Q6" i="1"/>
  <c r="K8" i="1"/>
  <c r="K10" i="1" s="1"/>
  <c r="N4" i="1"/>
  <c r="K17" i="1" s="1"/>
  <c r="K20" i="1" s="1"/>
  <c r="K4" i="1"/>
  <c r="K12" i="1" l="1"/>
  <c r="O4" i="1"/>
  <c r="K18" i="1" s="1"/>
  <c r="K21" i="1" s="1"/>
</calcChain>
</file>

<file path=xl/sharedStrings.xml><?xml version="1.0" encoding="utf-8"?>
<sst xmlns="http://schemas.openxmlformats.org/spreadsheetml/2006/main" count="84" uniqueCount="64">
  <si>
    <t>Date:</t>
  </si>
  <si>
    <t>Source:</t>
  </si>
  <si>
    <t>https://openai.com/pricing</t>
  </si>
  <si>
    <t>Model</t>
  </si>
  <si>
    <t>Model endpoint compatibility</t>
  </si>
  <si>
    <t>/v1/chat/completions</t>
  </si>
  <si>
    <t>/v1/completions</t>
  </si>
  <si>
    <t>/v1/edits</t>
  </si>
  <si>
    <t>/v1/audio/transcriptions</t>
  </si>
  <si>
    <t>whisper-1</t>
  </si>
  <si>
    <t>/v1/audio/translations</t>
  </si>
  <si>
    <t>/v1/fine-tunes</t>
  </si>
  <si>
    <t>/v1/embeddings</t>
  </si>
  <si>
    <t>/v1/moderations</t>
  </si>
  <si>
    <t>gpt-4</t>
  </si>
  <si>
    <t>text-davinci-003</t>
  </si>
  <si>
    <t>text-davinci-edit-001</t>
  </si>
  <si>
    <t>davinci</t>
  </si>
  <si>
    <t>text-embedding-ada-002</t>
  </si>
  <si>
    <t>text-moderation-stable</t>
  </si>
  <si>
    <t>gpt-4-0314</t>
  </si>
  <si>
    <t>gpt-4-32k</t>
  </si>
  <si>
    <t>gpt-4-32k-0314</t>
  </si>
  <si>
    <t>curie</t>
  </si>
  <si>
    <t>babbage</t>
  </si>
  <si>
    <t>ada</t>
  </si>
  <si>
    <t>max_tokens</t>
  </si>
  <si>
    <t>code-davinci-edit-001</t>
  </si>
  <si>
    <t>gpt-3.5-turbo</t>
  </si>
  <si>
    <t>gpt-3.5-turbo-0301</t>
  </si>
  <si>
    <t>text-ada-001</t>
  </si>
  <si>
    <t>text-babbage-001</t>
  </si>
  <si>
    <t>text-curie-001</t>
  </si>
  <si>
    <t>text-davinci-002</t>
  </si>
  <si>
    <t>text-moderation-latest</t>
  </si>
  <si>
    <t>text-search-ada-doc-001</t>
  </si>
  <si>
    <t>combined_cost_per_1k_tokens</t>
  </si>
  <si>
    <t>prompt_cost_per_1k_tokens</t>
  </si>
  <si>
    <t>completion_cost_per_1k_tokens</t>
  </si>
  <si>
    <t>Rate limit per minute</t>
  </si>
  <si>
    <t>Token limit per minute</t>
  </si>
  <si>
    <t>Max spend per month</t>
  </si>
  <si>
    <t>Tokens per response</t>
  </si>
  <si>
    <t>$/1kT</t>
  </si>
  <si>
    <t>Total project cost</t>
  </si>
  <si>
    <t>Targeted records</t>
  </si>
  <si>
    <t>Total targeted prompts</t>
  </si>
  <si>
    <t>Targeted prompts per record</t>
  </si>
  <si>
    <t>Total tokens per prompt</t>
  </si>
  <si>
    <t>TIME:</t>
  </si>
  <si>
    <t>Tokens per minute limit</t>
  </si>
  <si>
    <t>Total targeted tokens</t>
  </si>
  <si>
    <t>Resulting project time per RPM</t>
  </si>
  <si>
    <t>Resulting project time per TPM</t>
  </si>
  <si>
    <t>minutes</t>
  </si>
  <si>
    <t>hours</t>
  </si>
  <si>
    <t>Calc total cost per prompt</t>
  </si>
  <si>
    <t>Requests per minute limit</t>
  </si>
  <si>
    <t>Tokens per content</t>
  </si>
  <si>
    <t>Avg tokens per query</t>
  </si>
  <si>
    <t>Cross-check</t>
  </si>
  <si>
    <t>Total input tokens</t>
  </si>
  <si>
    <t>total message tokens</t>
  </si>
  <si>
    <t>total max response tokens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</si>
</sst>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;[Red]\-&quot;$&quot;#,##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C09]dd\-mmmm\-yyyy;@"/>
    <numFmt numFmtId="165" formatCode="_-&quot;$&quot;* #,##0_-;\-&quot;$&quot;* #,##0_-;_-&quot;$&quot;* &quot;-&quot;??_-;_-@_-"/>
    <numFmt numFmtId="166" formatCode="_-&quot;$&quot;* #,##0.000_-;\-&quot;$&quot;* #,##0.000_-;_-&quot;$&quot;* &quot;-&quot;??_-;_-@_-"/>
    <numFmt numFmtId="167" formatCode="_-&quot;$&quot;* #,##0.0000_-;\-&quot;$&quot;* #,##0.0000_-;_-&quot;$&quot;* &quot;-&quot;??_-;_-@_-"/>
    <numFmt numFmtId="168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3" fillId="0" borderId="0" xfId="3"/>
    <xf numFmtId="0" fontId="2" fillId="0" borderId="0" xfId="0" applyFon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/>
    <xf numFmtId="0" fontId="0" fillId="0" borderId="11" xfId="0" applyBorder="1"/>
    <xf numFmtId="6" fontId="0" fillId="0" borderId="0" xfId="0" applyNumberFormat="1" applyAlignment="1">
      <alignment wrapText="1"/>
    </xf>
    <xf numFmtId="165" fontId="0" fillId="0" borderId="0" xfId="2" applyNumberFormat="1" applyFont="1"/>
    <xf numFmtId="167" fontId="0" fillId="0" borderId="0" xfId="2" applyNumberFormat="1" applyFont="1"/>
    <xf numFmtId="166" fontId="0" fillId="2" borderId="0" xfId="2" applyNumberFormat="1" applyFont="1" applyFill="1"/>
    <xf numFmtId="168" fontId="0" fillId="0" borderId="0" xfId="1" applyNumberFormat="1" applyFont="1"/>
    <xf numFmtId="168" fontId="0" fillId="0" borderId="0" xfId="0" applyNumberFormat="1"/>
    <xf numFmtId="168" fontId="2" fillId="0" borderId="0" xfId="1" applyNumberFormat="1" applyFont="1"/>
    <xf numFmtId="167" fontId="2" fillId="0" borderId="0" xfId="2" applyNumberFormat="1" applyFont="1"/>
    <xf numFmtId="44" fontId="0" fillId="0" borderId="0" xfId="0" applyNumberFormat="1"/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openai.com/pric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tabSelected="1" topLeftCell="I1" zoomScaleNormal="100" workbookViewId="0">
      <pane ySplit="1" topLeftCell="A2" activePane="bottomLeft" state="frozen"/>
      <selection activeCell="B1" sqref="B1"/>
      <selection pane="bottomLeft" activeCell="L10" sqref="L10"/>
    </sheetView>
  </sheetViews>
  <sheetFormatPr defaultRowHeight="15" x14ac:dyDescent="0.25"/>
  <cols>
    <col min="2" max="2" width="25.7109375" bestFit="1" customWidth="1"/>
    <col min="4" max="4" width="13.5703125" customWidth="1"/>
    <col min="5" max="5" width="21.140625" customWidth="1"/>
    <col min="6" max="6" width="28" bestFit="1" customWidth="1"/>
    <col min="7" max="7" width="49.85546875" customWidth="1"/>
    <col min="8" max="8" width="22.28515625" customWidth="1"/>
    <col min="9" max="9" width="16.85546875" customWidth="1"/>
    <col min="10" max="10" width="28.28515625" customWidth="1"/>
    <col min="11" max="11" width="10.5703125" bestFit="1" customWidth="1"/>
    <col min="12" max="12" width="17.5703125" bestFit="1" customWidth="1"/>
    <col min="13" max="13" width="14.5703125" customWidth="1"/>
    <col min="14" max="14" width="13.7109375" customWidth="1"/>
    <col min="15" max="15" width="18.140625" bestFit="1" customWidth="1"/>
  </cols>
  <sheetData>
    <row r="1" spans="1:17" s="3" customFormat="1" ht="48.75" customHeight="1" x14ac:dyDescent="0.25">
      <c r="A1" s="3" t="s">
        <v>0</v>
      </c>
      <c r="B1" s="4">
        <v>45047</v>
      </c>
      <c r="D1" s="3" t="s">
        <v>41</v>
      </c>
      <c r="E1" s="19">
        <v>120</v>
      </c>
    </row>
    <row r="2" spans="1:17" x14ac:dyDescent="0.25">
      <c r="A2" t="s">
        <v>1</v>
      </c>
      <c r="B2" s="1" t="s">
        <v>2</v>
      </c>
    </row>
    <row r="3" spans="1:17" ht="36.75" customHeight="1" thickBot="1" x14ac:dyDescent="0.3">
      <c r="J3" t="s">
        <v>3</v>
      </c>
      <c r="K3" t="s">
        <v>43</v>
      </c>
      <c r="L3" s="3" t="s">
        <v>47</v>
      </c>
      <c r="M3" s="3" t="s">
        <v>45</v>
      </c>
      <c r="N3" s="3" t="s">
        <v>46</v>
      </c>
      <c r="O3" s="3" t="s">
        <v>51</v>
      </c>
    </row>
    <row r="4" spans="1:17" ht="60" x14ac:dyDescent="0.25">
      <c r="A4" s="5" t="s">
        <v>4</v>
      </c>
      <c r="B4" s="6" t="s">
        <v>3</v>
      </c>
      <c r="C4" s="6" t="s">
        <v>39</v>
      </c>
      <c r="D4" s="7" t="s">
        <v>40</v>
      </c>
      <c r="E4" s="13" t="s">
        <v>36</v>
      </c>
      <c r="F4" s="15" t="s">
        <v>37</v>
      </c>
      <c r="G4" s="14" t="s">
        <v>38</v>
      </c>
      <c r="H4" s="16" t="s">
        <v>26</v>
      </c>
      <c r="I4" s="3"/>
      <c r="J4" t="s">
        <v>28</v>
      </c>
      <c r="K4" s="22">
        <f>INDEX(E:E,MATCH(J4,B:B,0))</f>
        <v>2E-3</v>
      </c>
      <c r="L4">
        <v>1</v>
      </c>
      <c r="M4" s="24">
        <v>5000</v>
      </c>
      <c r="N4" s="24">
        <f>M4*L4</f>
        <v>5000</v>
      </c>
      <c r="O4">
        <f>N4*K8</f>
        <v>7590000</v>
      </c>
      <c r="Q4" t="s">
        <v>60</v>
      </c>
    </row>
    <row r="5" spans="1:17" x14ac:dyDescent="0.25">
      <c r="A5" s="8" t="s">
        <v>11</v>
      </c>
      <c r="B5" t="s">
        <v>25</v>
      </c>
      <c r="D5" s="9"/>
      <c r="E5" s="8">
        <v>4.0000000000000002E-4</v>
      </c>
      <c r="G5" s="9"/>
      <c r="H5" s="17">
        <v>2049</v>
      </c>
      <c r="J5" t="s">
        <v>59</v>
      </c>
      <c r="K5" s="23">
        <v>1102</v>
      </c>
      <c r="P5" t="s">
        <v>61</v>
      </c>
      <c r="Q5">
        <v>5499101</v>
      </c>
    </row>
    <row r="6" spans="1:17" x14ac:dyDescent="0.25">
      <c r="A6" s="8" t="s">
        <v>11</v>
      </c>
      <c r="B6" t="s">
        <v>24</v>
      </c>
      <c r="D6" s="9"/>
      <c r="E6" s="8">
        <v>5.0000000000000001E-4</v>
      </c>
      <c r="G6" s="9"/>
      <c r="H6" s="17">
        <v>2049</v>
      </c>
      <c r="J6" t="s">
        <v>58</v>
      </c>
      <c r="K6">
        <v>16</v>
      </c>
      <c r="P6" t="s">
        <v>62</v>
      </c>
      <c r="Q6" s="24">
        <f>K6*N4</f>
        <v>80000</v>
      </c>
    </row>
    <row r="7" spans="1:17" x14ac:dyDescent="0.25">
      <c r="A7" s="8" t="s">
        <v>7</v>
      </c>
      <c r="B7" t="s">
        <v>27</v>
      </c>
      <c r="D7" s="9"/>
      <c r="E7" s="8"/>
      <c r="G7" s="9"/>
      <c r="H7" s="17"/>
      <c r="J7" t="s">
        <v>42</v>
      </c>
      <c r="K7" s="23">
        <v>400</v>
      </c>
      <c r="P7" t="s">
        <v>63</v>
      </c>
      <c r="Q7">
        <f>K7*N4</f>
        <v>2000000</v>
      </c>
    </row>
    <row r="8" spans="1:17" x14ac:dyDescent="0.25">
      <c r="A8" s="8" t="s">
        <v>11</v>
      </c>
      <c r="B8" t="s">
        <v>23</v>
      </c>
      <c r="D8" s="9"/>
      <c r="E8" s="8"/>
      <c r="G8" s="9"/>
      <c r="H8" s="17">
        <v>2049</v>
      </c>
      <c r="J8" s="2" t="s">
        <v>48</v>
      </c>
      <c r="K8" s="25">
        <f>SUM(K5:K7)</f>
        <v>1518</v>
      </c>
      <c r="Q8">
        <f>SUM(Q5:Q7)</f>
        <v>7579101</v>
      </c>
    </row>
    <row r="9" spans="1:17" x14ac:dyDescent="0.25">
      <c r="A9" s="8" t="s">
        <v>5</v>
      </c>
      <c r="B9" t="s">
        <v>28</v>
      </c>
      <c r="C9">
        <v>3</v>
      </c>
      <c r="D9" s="9">
        <v>40000</v>
      </c>
      <c r="E9" s="8">
        <v>2E-3</v>
      </c>
      <c r="G9" s="9"/>
      <c r="H9" s="17">
        <v>4096</v>
      </c>
    </row>
    <row r="10" spans="1:17" x14ac:dyDescent="0.25">
      <c r="A10" s="8" t="s">
        <v>5</v>
      </c>
      <c r="B10" t="s">
        <v>29</v>
      </c>
      <c r="C10">
        <v>3</v>
      </c>
      <c r="D10" s="9">
        <v>40000</v>
      </c>
      <c r="E10" s="8">
        <v>2E-3</v>
      </c>
      <c r="G10" s="9"/>
      <c r="H10" s="17">
        <v>4096</v>
      </c>
      <c r="J10" s="2" t="s">
        <v>56</v>
      </c>
      <c r="K10" s="26">
        <f>K8/1000*$K$4</f>
        <v>3.0360000000000001E-3</v>
      </c>
      <c r="L10" s="27">
        <f>3/K10</f>
        <v>988.14229249011851</v>
      </c>
      <c r="Q10">
        <f>Q8/1000*0.002</f>
        <v>15.158201999999999</v>
      </c>
    </row>
    <row r="11" spans="1:17" x14ac:dyDescent="0.25">
      <c r="A11" s="8" t="s">
        <v>5</v>
      </c>
      <c r="B11" t="s">
        <v>20</v>
      </c>
      <c r="D11" s="9"/>
      <c r="E11" s="8"/>
      <c r="F11">
        <v>0.03</v>
      </c>
      <c r="G11" s="9">
        <v>0.06</v>
      </c>
      <c r="H11" s="17">
        <v>8192</v>
      </c>
      <c r="K11" s="21"/>
    </row>
    <row r="12" spans="1:17" x14ac:dyDescent="0.25">
      <c r="A12" s="8" t="s">
        <v>5</v>
      </c>
      <c r="B12" t="s">
        <v>21</v>
      </c>
      <c r="D12" s="9"/>
      <c r="E12" s="8"/>
      <c r="F12">
        <v>0.06</v>
      </c>
      <c r="G12" s="9">
        <v>0.12</v>
      </c>
      <c r="H12" s="17">
        <v>32768</v>
      </c>
      <c r="J12" t="s">
        <v>44</v>
      </c>
      <c r="K12" s="20">
        <f>$K$10*$N$4</f>
        <v>15.18</v>
      </c>
    </row>
    <row r="13" spans="1:17" x14ac:dyDescent="0.25">
      <c r="A13" s="8" t="s">
        <v>5</v>
      </c>
      <c r="B13" t="s">
        <v>22</v>
      </c>
      <c r="D13" s="9"/>
      <c r="E13" s="8"/>
      <c r="F13">
        <v>0.06</v>
      </c>
      <c r="G13" s="9">
        <v>0.12</v>
      </c>
      <c r="H13" s="17">
        <v>32768</v>
      </c>
      <c r="M13">
        <v>1102</v>
      </c>
    </row>
    <row r="14" spans="1:17" x14ac:dyDescent="0.25">
      <c r="A14" s="8" t="s">
        <v>6</v>
      </c>
      <c r="B14" t="s">
        <v>30</v>
      </c>
      <c r="D14" s="9"/>
      <c r="E14" s="8">
        <v>4.0000000000000002E-4</v>
      </c>
      <c r="G14" s="9"/>
      <c r="H14" s="17">
        <v>2049</v>
      </c>
      <c r="J14" s="2" t="s">
        <v>49</v>
      </c>
      <c r="M14">
        <v>16</v>
      </c>
    </row>
    <row r="15" spans="1:17" x14ac:dyDescent="0.25">
      <c r="A15" s="8" t="s">
        <v>6</v>
      </c>
      <c r="B15" t="s">
        <v>31</v>
      </c>
      <c r="D15" s="9"/>
      <c r="E15" s="8">
        <v>5.0000000000000001E-4</v>
      </c>
      <c r="G15" s="9"/>
      <c r="H15" s="17">
        <v>2049</v>
      </c>
      <c r="J15" t="s">
        <v>57</v>
      </c>
      <c r="K15" s="23">
        <v>3500</v>
      </c>
      <c r="M15">
        <v>400</v>
      </c>
    </row>
    <row r="16" spans="1:17" x14ac:dyDescent="0.25">
      <c r="A16" s="8" t="s">
        <v>6</v>
      </c>
      <c r="B16" t="s">
        <v>32</v>
      </c>
      <c r="D16" s="9"/>
      <c r="E16" s="8">
        <v>2E-3</v>
      </c>
      <c r="G16" s="9"/>
      <c r="H16" s="17">
        <v>2049</v>
      </c>
      <c r="J16" t="s">
        <v>50</v>
      </c>
      <c r="K16" s="23">
        <v>90000</v>
      </c>
      <c r="M16">
        <f>SUM(M13:M15)</f>
        <v>1518</v>
      </c>
    </row>
    <row r="17" spans="1:13" x14ac:dyDescent="0.25">
      <c r="A17" s="8" t="s">
        <v>6</v>
      </c>
      <c r="B17" t="s">
        <v>33</v>
      </c>
      <c r="D17" s="9"/>
      <c r="E17" s="8">
        <v>0.02</v>
      </c>
      <c r="G17" s="9"/>
      <c r="H17" s="17">
        <v>4097</v>
      </c>
      <c r="J17" t="s">
        <v>52</v>
      </c>
      <c r="K17" s="24">
        <f>$N$4/K15</f>
        <v>1.4285714285714286</v>
      </c>
      <c r="L17" t="s">
        <v>54</v>
      </c>
      <c r="M17">
        <f>M16*5000</f>
        <v>7590000</v>
      </c>
    </row>
    <row r="18" spans="1:13" x14ac:dyDescent="0.25">
      <c r="A18" s="8" t="s">
        <v>13</v>
      </c>
      <c r="B18" t="s">
        <v>34</v>
      </c>
      <c r="D18" s="9"/>
      <c r="E18" s="8"/>
      <c r="G18" s="9"/>
      <c r="H18" s="17"/>
      <c r="J18" t="s">
        <v>53</v>
      </c>
      <c r="K18" s="24">
        <f>$O$4/K16</f>
        <v>84.333333333333329</v>
      </c>
      <c r="L18" t="s">
        <v>54</v>
      </c>
      <c r="M18">
        <f>M17/1000*0.002</f>
        <v>15.18</v>
      </c>
    </row>
    <row r="19" spans="1:13" x14ac:dyDescent="0.25">
      <c r="A19" s="8" t="s">
        <v>12</v>
      </c>
      <c r="B19" t="s">
        <v>35</v>
      </c>
      <c r="D19" s="9"/>
      <c r="E19" s="8">
        <v>4.0000000000000002E-4</v>
      </c>
      <c r="G19" s="9"/>
      <c r="H19" s="17"/>
    </row>
    <row r="20" spans="1:13" x14ac:dyDescent="0.25">
      <c r="A20" s="8" t="s">
        <v>11</v>
      </c>
      <c r="B20" t="s">
        <v>17</v>
      </c>
      <c r="D20" s="9"/>
      <c r="E20" s="8"/>
      <c r="G20" s="9"/>
      <c r="H20" s="17">
        <v>2049</v>
      </c>
      <c r="K20" s="24">
        <f>K17/60</f>
        <v>2.3809523809523812E-2</v>
      </c>
      <c r="L20" t="s">
        <v>55</v>
      </c>
    </row>
    <row r="21" spans="1:13" x14ac:dyDescent="0.25">
      <c r="A21" s="8" t="s">
        <v>5</v>
      </c>
      <c r="B21" t="s">
        <v>14</v>
      </c>
      <c r="D21" s="9"/>
      <c r="E21" s="8"/>
      <c r="F21">
        <v>0.03</v>
      </c>
      <c r="G21" s="9">
        <v>0.06</v>
      </c>
      <c r="H21" s="17">
        <v>8192</v>
      </c>
      <c r="K21" s="24">
        <f>K18/60</f>
        <v>1.4055555555555554</v>
      </c>
      <c r="L21" t="s">
        <v>55</v>
      </c>
    </row>
    <row r="22" spans="1:13" x14ac:dyDescent="0.25">
      <c r="A22" s="8" t="s">
        <v>6</v>
      </c>
      <c r="B22" t="s">
        <v>15</v>
      </c>
      <c r="D22" s="9"/>
      <c r="E22" s="8"/>
      <c r="G22" s="9"/>
      <c r="H22" s="17">
        <v>4097</v>
      </c>
    </row>
    <row r="23" spans="1:13" x14ac:dyDescent="0.25">
      <c r="A23" s="8" t="s">
        <v>7</v>
      </c>
      <c r="B23" t="s">
        <v>16</v>
      </c>
      <c r="D23" s="9"/>
      <c r="E23" s="8"/>
      <c r="G23" s="9"/>
      <c r="H23" s="17"/>
    </row>
    <row r="24" spans="1:13" x14ac:dyDescent="0.25">
      <c r="A24" s="8" t="s">
        <v>12</v>
      </c>
      <c r="B24" t="s">
        <v>18</v>
      </c>
      <c r="D24" s="9"/>
      <c r="E24" s="8"/>
      <c r="G24" s="9"/>
      <c r="H24" s="17"/>
    </row>
    <row r="25" spans="1:13" x14ac:dyDescent="0.25">
      <c r="A25" s="8" t="s">
        <v>13</v>
      </c>
      <c r="B25" t="s">
        <v>19</v>
      </c>
      <c r="D25" s="9"/>
      <c r="E25" s="8"/>
      <c r="G25" s="9"/>
      <c r="H25" s="17"/>
    </row>
    <row r="26" spans="1:13" x14ac:dyDescent="0.25">
      <c r="A26" s="8" t="s">
        <v>8</v>
      </c>
      <c r="B26" t="s">
        <v>9</v>
      </c>
      <c r="D26" s="9"/>
      <c r="E26" s="8"/>
      <c r="G26" s="9"/>
      <c r="H26" s="17"/>
    </row>
    <row r="27" spans="1:13" ht="15.75" thickBot="1" x14ac:dyDescent="0.3">
      <c r="A27" s="10" t="s">
        <v>10</v>
      </c>
      <c r="B27" s="11" t="s">
        <v>9</v>
      </c>
      <c r="C27" s="11"/>
      <c r="D27" s="12"/>
      <c r="E27" s="10"/>
      <c r="F27" s="11"/>
      <c r="G27" s="12"/>
      <c r="H27" s="18"/>
    </row>
  </sheetData>
  <hyperlinks>
    <hyperlink ref="B2" r:id="rId1" xr:uid="{B6790D3F-B7C0-481C-88C1-3A3E3D6EBF02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2015-06-05T18:17:20Z</dcterms:created>
  <dcterms:modified xsi:type="dcterms:W3CDTF">2023-06-05T16:42:47Z</dcterms:modified>
</cp:coreProperties>
</file>