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104" documentId="13_ncr:1_{A1D13DFD-A7AF-4F51-B76D-D9E2DFCAE667}" xr6:coauthVersionLast="47" xr6:coauthVersionMax="47" xr10:uidLastSave="{BD23A920-2878-4132-9DFD-A90368886D85}"/>
  <bookViews>
    <workbookView xWindow="1950" yWindow="1950" windowWidth="21600" windowHeight="11295" activeTab="1" xr2:uid="{00000000-000D-0000-FFFF-FFFF00000000}"/>
  </bookViews>
  <sheets>
    <sheet name="Most recent estimates" sheetId="1" r:id="rId1"/>
    <sheet name="Multiple est in 3 generations" sheetId="2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2" i="2"/>
  <c r="F16" i="2"/>
  <c r="F44" i="2"/>
  <c r="F47" i="2"/>
  <c r="F53" i="2"/>
  <c r="F87" i="2"/>
  <c r="F89" i="2"/>
  <c r="F92" i="2"/>
  <c r="F95" i="2"/>
  <c r="F98" i="2"/>
  <c r="F110" i="2"/>
  <c r="E15" i="2"/>
  <c r="F15" i="2" s="1"/>
  <c r="E16" i="2"/>
  <c r="E17" i="2"/>
  <c r="F17" i="2" s="1"/>
  <c r="E21" i="2"/>
  <c r="F21" i="2" s="1"/>
  <c r="E22" i="2"/>
  <c r="F22" i="2" s="1"/>
  <c r="E23" i="2"/>
  <c r="F23" i="2" s="1"/>
  <c r="E26" i="2"/>
  <c r="F26" i="2" s="1"/>
  <c r="E29" i="2"/>
  <c r="F29" i="2" s="1"/>
  <c r="E33" i="2"/>
  <c r="F33" i="2" s="1"/>
  <c r="E34" i="2"/>
  <c r="F34" i="2" s="1"/>
  <c r="E35" i="2"/>
  <c r="F35" i="2" s="1"/>
  <c r="E37" i="2"/>
  <c r="F37" i="2" s="1"/>
  <c r="E38" i="2"/>
  <c r="F38" i="2" s="1"/>
  <c r="E39" i="2"/>
  <c r="F39" i="2" s="1"/>
  <c r="E43" i="2"/>
  <c r="F43" i="2" s="1"/>
  <c r="E44" i="2"/>
  <c r="E45" i="2"/>
  <c r="F45" i="2" s="1"/>
  <c r="E46" i="2"/>
  <c r="F46" i="2" s="1"/>
  <c r="E47" i="2"/>
  <c r="E49" i="2"/>
  <c r="F49" i="2" s="1"/>
  <c r="E50" i="2"/>
  <c r="F50" i="2" s="1"/>
  <c r="E9" i="2"/>
  <c r="E10" i="2"/>
  <c r="E11" i="2"/>
  <c r="F11" i="2" s="1"/>
  <c r="E12" i="2"/>
  <c r="E8" i="2"/>
  <c r="F8" i="2" s="1"/>
  <c r="E3" i="2"/>
  <c r="F3" i="2" s="1"/>
  <c r="E4" i="2"/>
  <c r="F4" i="2" s="1"/>
  <c r="E5" i="2"/>
  <c r="F5" i="2" s="1"/>
  <c r="E2" i="2"/>
  <c r="F2" i="2" s="1"/>
  <c r="G110" i="2"/>
  <c r="E110" i="2" s="1"/>
  <c r="G108" i="2"/>
  <c r="E108" i="2" s="1"/>
  <c r="F108" i="2" s="1"/>
  <c r="G90" i="2"/>
  <c r="E90" i="2" s="1"/>
  <c r="F90" i="2" s="1"/>
  <c r="G91" i="2"/>
  <c r="E91" i="2" s="1"/>
  <c r="F91" i="2" s="1"/>
  <c r="G92" i="2"/>
  <c r="E92" i="2" s="1"/>
  <c r="G93" i="2"/>
  <c r="E93" i="2" s="1"/>
  <c r="F93" i="2" s="1"/>
  <c r="G94" i="2"/>
  <c r="E94" i="2" s="1"/>
  <c r="F94" i="2" s="1"/>
  <c r="G95" i="2"/>
  <c r="E95" i="2" s="1"/>
  <c r="G96" i="2"/>
  <c r="E96" i="2" s="1"/>
  <c r="F96" i="2" s="1"/>
  <c r="G97" i="2"/>
  <c r="E97" i="2" s="1"/>
  <c r="F97" i="2" s="1"/>
  <c r="G98" i="2"/>
  <c r="E98" i="2" s="1"/>
  <c r="G89" i="2"/>
  <c r="E89" i="2" s="1"/>
  <c r="G87" i="2"/>
  <c r="E87" i="2" s="1"/>
  <c r="G85" i="2"/>
  <c r="E85" i="2" s="1"/>
  <c r="F85" i="2" s="1"/>
  <c r="G84" i="2"/>
  <c r="E84" i="2" s="1"/>
  <c r="F84" i="2" s="1"/>
  <c r="G82" i="2"/>
  <c r="E82" i="2" s="1"/>
  <c r="F82" i="2" s="1"/>
  <c r="G74" i="2"/>
  <c r="E74" i="2" s="1"/>
  <c r="F74" i="2" s="1"/>
  <c r="G73" i="2"/>
  <c r="E73" i="2" s="1"/>
  <c r="F73" i="2" s="1"/>
  <c r="G72" i="2"/>
  <c r="E72" i="2" s="1"/>
  <c r="F72" i="2" s="1"/>
  <c r="G71" i="2"/>
  <c r="E71" i="2" s="1"/>
  <c r="F71" i="2" s="1"/>
  <c r="G70" i="2"/>
  <c r="E70" i="2" s="1"/>
  <c r="F70" i="2" s="1"/>
  <c r="G69" i="2"/>
  <c r="E69" i="2" s="1"/>
  <c r="F69" i="2" s="1"/>
  <c r="G56" i="2"/>
  <c r="E56" i="2" s="1"/>
  <c r="F56" i="2" s="1"/>
  <c r="G53" i="2"/>
  <c r="E53" i="2" s="1"/>
  <c r="G40" i="2"/>
  <c r="E40" i="2" s="1"/>
  <c r="F40" i="2" s="1"/>
  <c r="G18" i="2"/>
  <c r="E18" i="2" s="1"/>
  <c r="F18" i="2" s="1"/>
  <c r="G13" i="2"/>
  <c r="E13" i="2" s="1"/>
  <c r="F13" i="2" s="1"/>
  <c r="G6" i="2"/>
  <c r="E6" i="2" s="1"/>
  <c r="F6" i="2" s="1"/>
  <c r="I41" i="2"/>
  <c r="H41" i="2"/>
  <c r="D41" i="2"/>
  <c r="D42" i="2"/>
  <c r="H42" i="2"/>
  <c r="I42" i="2"/>
  <c r="G42" i="2" s="1"/>
  <c r="E42" i="2" s="1"/>
  <c r="F42" i="2" s="1"/>
  <c r="G41" i="2" l="1"/>
  <c r="E41" i="2" s="1"/>
  <c r="F41" i="2" s="1"/>
</calcChain>
</file>

<file path=xl/sharedStrings.xml><?xml version="1.0" encoding="utf-8"?>
<sst xmlns="http://schemas.openxmlformats.org/spreadsheetml/2006/main" count="1050" uniqueCount="277">
  <si>
    <t>Colony</t>
  </si>
  <si>
    <t>Province or Region</t>
  </si>
  <si>
    <t>Latitude</t>
  </si>
  <si>
    <t>Longitude</t>
  </si>
  <si>
    <t>Protection status</t>
  </si>
  <si>
    <t>Lower 95% CI</t>
  </si>
  <si>
    <t>Upper 95% CI</t>
  </si>
  <si>
    <t>Survey Year</t>
  </si>
  <si>
    <t>Source</t>
  </si>
  <si>
    <t>Country</t>
  </si>
  <si>
    <t xml:space="preserve"> Estimated no. of mature individuals</t>
  </si>
  <si>
    <t>Gannet Clusters</t>
  </si>
  <si>
    <t>Seabird Ecological Reserve</t>
  </si>
  <si>
    <t>Present</t>
  </si>
  <si>
    <t>Robertson and Elliot (2002)</t>
  </si>
  <si>
    <t>Double Island, Island #1 West of Saint Peter Islands</t>
  </si>
  <si>
    <t>Brown and Lock (1979)</t>
  </si>
  <si>
    <t>Herring Islands</t>
  </si>
  <si>
    <t>Bird Island (Labrador South)</t>
  </si>
  <si>
    <t>White Head Island (Grand Manan Archipelago)</t>
  </si>
  <si>
    <t>Wilhelm (2017)</t>
  </si>
  <si>
    <t>Hay Island (Grand Manan Archipelago)</t>
  </si>
  <si>
    <t>Private Research Station</t>
  </si>
  <si>
    <t>Ronconi and Wong (2003)</t>
  </si>
  <si>
    <t>North Green Island (Grand Manan Archipelago)</t>
  </si>
  <si>
    <t>Outer Wood Island (Grand Manan Archipelago)</t>
  </si>
  <si>
    <t>South Green Island (Grand Manan Archipelago)</t>
  </si>
  <si>
    <t>Wood Island (Grand Manan Archipelago)</t>
  </si>
  <si>
    <t>Kent Island (Grand Manan Archipelago)</t>
  </si>
  <si>
    <t>d'Entremont (2020)</t>
  </si>
  <si>
    <t>Machias Seal Island</t>
  </si>
  <si>
    <t>Migratory Bird Sanctuary</t>
  </si>
  <si>
    <t>Diamond unpubl. data</t>
  </si>
  <si>
    <t>Duck Island, North (near Fogo)</t>
  </si>
  <si>
    <t>NF</t>
  </si>
  <si>
    <t>Cairns et al. (1989)</t>
  </si>
  <si>
    <t>Grassy Islands</t>
  </si>
  <si>
    <t>Seals Nest Islets</t>
  </si>
  <si>
    <t>White Island (Notre Dame Bay)</t>
  </si>
  <si>
    <t>Baccalieu Island</t>
  </si>
  <si>
    <t>Wilhelm et al. (2020)</t>
  </si>
  <si>
    <t>Gull Island (Witless Bay)</t>
  </si>
  <si>
    <t>Great Island (Witless Bay)</t>
  </si>
  <si>
    <t>Wilhelm et al. (2015)</t>
  </si>
  <si>
    <t>Corbin Island</t>
  </si>
  <si>
    <t>Green Island (Fortune Bay)</t>
  </si>
  <si>
    <t>Middle Lawn Island</t>
  </si>
  <si>
    <t>Penguin Island, South</t>
  </si>
  <si>
    <t>Jenkins et al. (2018)</t>
  </si>
  <si>
    <t>Coleman Island, Wadham Islands</t>
  </si>
  <si>
    <t>Wilhelm, unpubl. data</t>
  </si>
  <si>
    <t>Double Turr Cliff, Little Fogo Islands</t>
  </si>
  <si>
    <t>Bakeapple Island, Little Fogo Islands</t>
  </si>
  <si>
    <t>Shag Islands</t>
  </si>
  <si>
    <t>Small Island, Wadham Islands</t>
  </si>
  <si>
    <t>Single Turr Cliff, Little Fogo Islands</t>
  </si>
  <si>
    <t>Little Denier Island</t>
  </si>
  <si>
    <t>Rouge Island</t>
  </si>
  <si>
    <t>Big Shag Rock</t>
  </si>
  <si>
    <t>Montevecchi unpubl. data</t>
  </si>
  <si>
    <t>Ramea Colombier Island</t>
  </si>
  <si>
    <t xml:space="preserve">White Islands </t>
  </si>
  <si>
    <t>Puffin Island, Little Fogo Islands</t>
  </si>
  <si>
    <t>Isle Aux Canes</t>
  </si>
  <si>
    <t>Offer Island, Lawn Islands</t>
  </si>
  <si>
    <t>Penguin Island, North</t>
  </si>
  <si>
    <t>Butterfly Islets</t>
  </si>
  <si>
    <t>Wadhams Harbour Island</t>
  </si>
  <si>
    <t>Colombier Islands, Lawn Islands</t>
  </si>
  <si>
    <t>Grimmer (1980)</t>
  </si>
  <si>
    <t>Little Bakeapple 1, Little Fogo Islands</t>
  </si>
  <si>
    <t>Little Storehouse Island, Little Fogo Islands</t>
  </si>
  <si>
    <t>Pass Island</t>
  </si>
  <si>
    <t>Penguin Islands</t>
  </si>
  <si>
    <t>Offer Gooseberry Island</t>
  </si>
  <si>
    <t>Wreck Island, Garia Bay</t>
  </si>
  <si>
    <t>Swale Island</t>
  </si>
  <si>
    <t>Flowers Island</t>
  </si>
  <si>
    <t>Bird Island, South</t>
  </si>
  <si>
    <t>Gull Island, Cape Freels</t>
  </si>
  <si>
    <t>Ladle Island</t>
  </si>
  <si>
    <t>Green Island, White Bay</t>
  </si>
  <si>
    <t>Nettleship (1980)</t>
  </si>
  <si>
    <t>Offer Wadham Island</t>
  </si>
  <si>
    <t>Green Island, Cape Bonavista</t>
  </si>
  <si>
    <t>Copper Island</t>
  </si>
  <si>
    <t>Hennessey Island</t>
  </si>
  <si>
    <t>Cabot Island, North</t>
  </si>
  <si>
    <t>Grand Bruit Island</t>
  </si>
  <si>
    <t>Iron Island, Southwest</t>
  </si>
  <si>
    <t>Dorts Island</t>
  </si>
  <si>
    <t>NS</t>
  </si>
  <si>
    <t>St. Paul Island</t>
  </si>
  <si>
    <t>Mark’s Island</t>
  </si>
  <si>
    <t>d’Entremont pers. comm. (2020)</t>
  </si>
  <si>
    <t>Spectacle Islands</t>
  </si>
  <si>
    <t>Scatarie Island</t>
  </si>
  <si>
    <t>Wildlife Manage-ment Area</t>
  </si>
  <si>
    <t>Williams and Cameron (2010)</t>
  </si>
  <si>
    <t>Bon Portage Island</t>
  </si>
  <si>
    <t>Pollet and Shutler (2018)</t>
  </si>
  <si>
    <t>Long Island, White Islands</t>
  </si>
  <si>
    <t>Paterson and Snyder (1999)</t>
  </si>
  <si>
    <t>Country Island</t>
  </si>
  <si>
    <t>Crown Research Station</t>
  </si>
  <si>
    <t>Little White Island</t>
  </si>
  <si>
    <t>Bird Islands (group of four islands)</t>
  </si>
  <si>
    <t>Inner Bald Tusket Island</t>
  </si>
  <si>
    <t>Half Bald Tusket Island</t>
  </si>
  <si>
    <t>Sable Island</t>
  </si>
  <si>
    <t>National Park</t>
  </si>
  <si>
    <t>Camp Island</t>
  </si>
  <si>
    <t>Pumpkin Island</t>
  </si>
  <si>
    <t>Mud Island</t>
  </si>
  <si>
    <t>Little Halibut Island</t>
  </si>
  <si>
    <t>Middle Halibut Island</t>
  </si>
  <si>
    <t>Brother Islands East</t>
  </si>
  <si>
    <t>Long Island, White Islands, peninsula</t>
  </si>
  <si>
    <t>Outer Bald Tusket Island</t>
  </si>
  <si>
    <t>Pearl Island</t>
  </si>
  <si>
    <t>Inside Eastern Harbour Island</t>
  </si>
  <si>
    <t>Bald Harbour Islands</t>
  </si>
  <si>
    <t>Brother Islands West</t>
  </si>
  <si>
    <t>Ram Island</t>
  </si>
  <si>
    <t>Big Duck Island</t>
  </si>
  <si>
    <t>Indian Island, Southwest</t>
  </si>
  <si>
    <t>Seal Island</t>
  </si>
  <si>
    <t>Pollet et al. (2019a)</t>
  </si>
  <si>
    <t>Bird Rock</t>
  </si>
  <si>
    <t>QC</t>
  </si>
  <si>
    <t>Rail unpubl. data</t>
  </si>
  <si>
    <t>Boat Island no. 1, Îles aux Perroquets; St. Mary's Islands</t>
  </si>
  <si>
    <t>Cliff Island, St. Mary's Islands</t>
  </si>
  <si>
    <t>Fly Island</t>
  </si>
  <si>
    <t>Ile du Corossol</t>
  </si>
  <si>
    <t>Wolf Island, Wolf Bay</t>
  </si>
  <si>
    <t>Bonaventure Island</t>
  </si>
  <si>
    <t>Brion Island</t>
  </si>
  <si>
    <t>Boat Island no. 5, Îles aux Perroquets; St. Mary's Islands</t>
  </si>
  <si>
    <t>Cap-aux-Meules Island, Gros Cap</t>
  </si>
  <si>
    <t>East Island, St. Mary's Islands</t>
  </si>
  <si>
    <t>Forillon National Park</t>
  </si>
  <si>
    <t>Fox Island, St. Mary's Islands</t>
  </si>
  <si>
    <t>Ile aux Goélands de l'Est</t>
  </si>
  <si>
    <t>Île aux Loups Marins</t>
  </si>
  <si>
    <t>Island no. 4, Wolf Bay</t>
  </si>
  <si>
    <t>Island no. 5, Wolf Bay</t>
  </si>
  <si>
    <t>France</t>
  </si>
  <si>
    <t>Duda et al. (2020a)</t>
  </si>
  <si>
    <t>Canada</t>
  </si>
  <si>
    <t>Labrador</t>
  </si>
  <si>
    <t>New Brunswick</t>
  </si>
  <si>
    <t>Iceland</t>
  </si>
  <si>
    <t>Deakin et al. (2021)</t>
  </si>
  <si>
    <t>Scotland</t>
  </si>
  <si>
    <t>UK</t>
  </si>
  <si>
    <t>Vestmannaeyjar</t>
  </si>
  <si>
    <t>Year</t>
  </si>
  <si>
    <t>Mature individuals</t>
  </si>
  <si>
    <t>95% CI</t>
  </si>
  <si>
    <t>Reference</t>
  </si>
  <si>
    <t>Baccalieu Island, NL</t>
  </si>
  <si>
    <t>Sklepkovych and Montevecchi (1989)</t>
  </si>
  <si>
    <t>Gull Island, NL</t>
  </si>
  <si>
    <t>Brown et al. (1975)</t>
  </si>
  <si>
    <t>Cairns and Verspoor (1980)</t>
  </si>
  <si>
    <t>Robertson et al. (2002)</t>
  </si>
  <si>
    <t>Great Island, NL</t>
  </si>
  <si>
    <t>Small Island, NL</t>
  </si>
  <si>
    <t>Coleman Island, NL</t>
  </si>
  <si>
    <t>South Penguin Island, NL</t>
  </si>
  <si>
    <t>Middle Lawn Island, NL</t>
  </si>
  <si>
    <t>Green Island, NL</t>
  </si>
  <si>
    <t>Russell (2008)</t>
  </si>
  <si>
    <t>Bon Portage, NS</t>
  </si>
  <si>
    <t>Kent Island, NB</t>
  </si>
  <si>
    <t>Cannell and Maddox (1983)</t>
  </si>
  <si>
    <t>SPA</t>
  </si>
  <si>
    <t>Comments</t>
  </si>
  <si>
    <t>Vestmannaeyjar archipelago</t>
  </si>
  <si>
    <t>Western Isles, Scotland</t>
  </si>
  <si>
    <t xml:space="preserve">Flannan Isles </t>
  </si>
  <si>
    <t>St. Kilda archipelago (all)</t>
  </si>
  <si>
    <t>Mitchell et al. (2004)</t>
  </si>
  <si>
    <t>Loch Roag</t>
  </si>
  <si>
    <t>North Rona</t>
  </si>
  <si>
    <t>Sula Sgeir</t>
  </si>
  <si>
    <t>Foula</t>
  </si>
  <si>
    <t>Shetland Islands, Scotland</t>
  </si>
  <si>
    <t>Gruney</t>
  </si>
  <si>
    <t>Sule Skerry</t>
  </si>
  <si>
    <t>Orkney Islands, Scotland</t>
  </si>
  <si>
    <t>Ireland</t>
  </si>
  <si>
    <t xml:space="preserve">Saint-Pierre et Miquelon </t>
  </si>
  <si>
    <t>Grand Colombier</t>
  </si>
  <si>
    <r>
      <t>D</t>
    </r>
    <r>
      <rPr>
        <sz val="11"/>
        <color theme="1"/>
        <rFont val="Calibri"/>
        <family val="2"/>
      </rPr>
      <t>ùn (St. Kilda archipelago)</t>
    </r>
  </si>
  <si>
    <t>Boreray (St. Kilda archipelago)</t>
  </si>
  <si>
    <t>Soay (St. Kilda archipelago)</t>
  </si>
  <si>
    <r>
      <t>Hirta - Carn M</t>
    </r>
    <r>
      <rPr>
        <sz val="11"/>
        <color theme="1"/>
        <rFont val="Calibri"/>
        <family val="2"/>
      </rPr>
      <t>òr (St. Kilda archipelago)</t>
    </r>
  </si>
  <si>
    <t>Grand Colombier, Saint-Pierre et Miquelon</t>
  </si>
  <si>
    <t>1980s</t>
  </si>
  <si>
    <t>Duda et al. (2020)</t>
  </si>
  <si>
    <t>Wilhelm et al. unpubl</t>
  </si>
  <si>
    <t>Upper CI</t>
  </si>
  <si>
    <t>Lower CI</t>
  </si>
  <si>
    <r>
      <t>Duda et al. (2020) (re-estimated from Lorm</t>
    </r>
    <r>
      <rPr>
        <sz val="11"/>
        <color theme="1"/>
        <rFont val="Calibri"/>
        <family val="2"/>
      </rPr>
      <t>ée et al. (2012)</t>
    </r>
  </si>
  <si>
    <t>Desbrosse and Etcheberry (1989)</t>
  </si>
  <si>
    <r>
      <t>Elli</t>
    </r>
    <r>
      <rPr>
        <sz val="11"/>
        <color theme="1"/>
        <rFont val="Calibri"/>
        <family val="2"/>
      </rPr>
      <t>ðaey Island</t>
    </r>
  </si>
  <si>
    <r>
      <t>Elli</t>
    </r>
    <r>
      <rPr>
        <sz val="11"/>
        <color theme="1"/>
        <rFont val="Calibri"/>
        <family val="2"/>
      </rPr>
      <t>ðaey Island only</t>
    </r>
  </si>
  <si>
    <t>Faroes</t>
  </si>
  <si>
    <t>US</t>
  </si>
  <si>
    <t xml:space="preserve">Great Duck Island </t>
  </si>
  <si>
    <t>Maine</t>
  </si>
  <si>
    <t>Little Duck Island</t>
  </si>
  <si>
    <t>Matinicus Rock</t>
  </si>
  <si>
    <t>Old Man Island</t>
  </si>
  <si>
    <t>Eastern Egg Rock</t>
  </si>
  <si>
    <t>Jordan's Delight</t>
  </si>
  <si>
    <t>2018-19</t>
  </si>
  <si>
    <t>Schubel, Stenhouse and Welch unpubl. data</t>
  </si>
  <si>
    <t>Elliðaey Island, Vestmannaeyjar</t>
  </si>
  <si>
    <t>Deakin et al. (2021) and unpubl</t>
  </si>
  <si>
    <t xml:space="preserve"> </t>
  </si>
  <si>
    <t>Wilhelm et al. unpubl. Data</t>
  </si>
  <si>
    <t>Schubel, Stenhouse and Welch unpubl. Data</t>
  </si>
  <si>
    <t>No CI? Greg only sent data for GDI and LDI</t>
  </si>
  <si>
    <t>1994-96</t>
  </si>
  <si>
    <t>Chilelli (1999)</t>
  </si>
  <si>
    <t>References</t>
  </si>
  <si>
    <t>Korschgen, C.E. (1979) Coastal waterbirds colonies:Maine. US Fish Wildl. Serv. Bull. Serv. Prog. FWS/OBS-79/09. 83 pp.</t>
  </si>
  <si>
    <t>Chilelli (1999) - but from Korschgen (1979) - same figure stated in Chilelli (1999) for 1984-85</t>
  </si>
  <si>
    <t>Notes</t>
  </si>
  <si>
    <t>HDS estimate.  But this is NOT what Zoe used or recommended for the trend analysis</t>
  </si>
  <si>
    <t>Newson et al. (2008)</t>
  </si>
  <si>
    <t>Boreray and Stacs (St. Kilda archipelago)</t>
  </si>
  <si>
    <t>Soay and Stacs (St. Kilda archipelago)</t>
  </si>
  <si>
    <t>Seabirds Count (2015-21)</t>
  </si>
  <si>
    <t>Low census comparability</t>
  </si>
  <si>
    <t>Not surveyed in Seabirds Count (2015-21)</t>
  </si>
  <si>
    <t>Murray et al. (2010)</t>
  </si>
  <si>
    <t>High comparability</t>
  </si>
  <si>
    <t>Stags of Broadhaven Whole Island</t>
  </si>
  <si>
    <t xml:space="preserve">HDS estimate </t>
  </si>
  <si>
    <t>HDS estimate.  Updated estimate from Zoe (Jan 2023), as mistake in the ms</t>
  </si>
  <si>
    <t xml:space="preserve"> Not surveyed in Seabirds Count (2015-21)</t>
  </si>
  <si>
    <t>Norway</t>
  </si>
  <si>
    <t>Old Hill Whole Island</t>
  </si>
  <si>
    <t>Haskeir</t>
  </si>
  <si>
    <t>Campay</t>
  </si>
  <si>
    <t>Gloup Holm</t>
  </si>
  <si>
    <t>Great Skellig Whole Island</t>
  </si>
  <si>
    <t>Kerry</t>
  </si>
  <si>
    <t>Illanmaster Spa</t>
  </si>
  <si>
    <t>Mayo</t>
  </si>
  <si>
    <t>Kid Island</t>
  </si>
  <si>
    <t>Pig Island</t>
  </si>
  <si>
    <t>Inishkea North</t>
  </si>
  <si>
    <t>Inishkea South</t>
  </si>
  <si>
    <t>Bills Rocks</t>
  </si>
  <si>
    <t>Black Rock Whole Island</t>
  </si>
  <si>
    <t>Inishglora Island</t>
  </si>
  <si>
    <t xml:space="preserve">Erpur doesn't like this extrapolation, as 2021-22 surveys of the other islands don't support assumptions from 1991.  What do we use here then?? </t>
  </si>
  <si>
    <r>
      <t>Mykinesh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lmur</t>
    </r>
  </si>
  <si>
    <t>Faroe Islands</t>
  </si>
  <si>
    <t>Data reported to BirdLife International for the European Red List of Birds (2015)</t>
  </si>
  <si>
    <t>100-1,000</t>
  </si>
  <si>
    <t>Mitchell, P. Ian, Newton, S.F., Ratcliffe, N. &amp; Dunn, T.E. (2004) Seabird populations of Britain and Ireland. Results of the Seabird 2000 Census (1998-2002). T &amp; AD Poyser, London.</t>
  </si>
  <si>
    <r>
      <t xml:space="preserve">Anker-Nilssen, T. 2000a. Leach's storm-petrel </t>
    </r>
    <r>
      <rPr>
        <i/>
        <sz val="11"/>
        <color theme="1"/>
        <rFont val="Calibri"/>
        <family val="2"/>
        <scheme val="minor"/>
      </rPr>
      <t>Oceanodroma leucorhoa</t>
    </r>
    <r>
      <rPr>
        <sz val="11"/>
        <color theme="1"/>
        <rFont val="Calibri"/>
        <family val="2"/>
        <scheme val="minor"/>
      </rPr>
      <t>. In: Anker-Nilssen, T., Bakken, V., Strøm, H., Golovkin, A.N., Bianki, V.V. &amp; Tatarinkova, I.P. (eds.). The status of marine birds breeding in the Barents Sea region. Norsk Polarinst. Rapp. Ser. No. 113, Tromsø, pp 24-26. (ISBN 82-7666-176-9)</t>
    </r>
  </si>
  <si>
    <t>Anker-Nilssen (2000a)</t>
  </si>
  <si>
    <r>
      <t>R</t>
    </r>
    <r>
      <rPr>
        <sz val="11"/>
        <color theme="1"/>
        <rFont val="Calibri"/>
        <family val="2"/>
      </rPr>
      <t>øst archipelago, and Erkna</t>
    </r>
  </si>
  <si>
    <t>Nature Reserve/Conservation Area</t>
  </si>
  <si>
    <t>Nordland/Lofoten Islands, and western Norway</t>
  </si>
  <si>
    <t>US SITES NEED TO BE FLESHED OUT WITH OTHER ISLANDS LISTED IN CHILELLI (1999) REPORT</t>
  </si>
  <si>
    <t>Country Island, NS</t>
  </si>
  <si>
    <t>Rock and Wilhelm, unpubl</t>
  </si>
  <si>
    <t>SE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</si>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</sst>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3" fontId="0" fillId="2" borderId="0" xfId="0" applyNumberFormat="1" applyFill="1"/>
    <xf numFmtId="0" fontId="0" fillId="2" borderId="0" xfId="0" applyFill="1"/>
    <xf numFmtId="0" fontId="3" fillId="0" borderId="1" xfId="0" applyFont="1" applyBorder="1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4"/>
  <sheetViews>
    <sheetView workbookViewId="0">
      <pane ySplit="1" topLeftCell="A135" activePane="bottomLeft" state="frozen"/>
      <selection pane="bottomLeft" activeCell="D9" sqref="D9"/>
    </sheetView>
  </sheetViews>
  <sheetFormatPr defaultRowHeight="15" x14ac:dyDescent="0.25"/>
  <cols>
    <col min="2" max="2" width="48" customWidth="1"/>
    <col min="3" max="3" width="25.140625" customWidth="1"/>
    <col min="5" max="5" width="10.140625" customWidth="1"/>
    <col min="6" max="6" width="16.42578125" customWidth="1"/>
    <col min="7" max="7" width="14" customWidth="1"/>
    <col min="11" max="11" width="28.42578125" customWidth="1"/>
    <col min="12" max="12" width="11.140625" customWidth="1"/>
  </cols>
  <sheetData>
    <row r="1" spans="1:12" s="2" customFormat="1" ht="45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178</v>
      </c>
    </row>
    <row r="2" spans="1:12" x14ac:dyDescent="0.25">
      <c r="A2" t="s">
        <v>149</v>
      </c>
      <c r="B2" t="s">
        <v>11</v>
      </c>
      <c r="C2" t="s">
        <v>150</v>
      </c>
      <c r="D2" s="1">
        <v>53.933199999999999</v>
      </c>
      <c r="E2" s="1">
        <v>-56.5321</v>
      </c>
      <c r="F2" t="s">
        <v>12</v>
      </c>
      <c r="G2" t="s">
        <v>13</v>
      </c>
      <c r="J2">
        <v>1999</v>
      </c>
      <c r="K2" t="s">
        <v>14</v>
      </c>
    </row>
    <row r="3" spans="1:12" x14ac:dyDescent="0.25">
      <c r="A3" t="s">
        <v>149</v>
      </c>
      <c r="B3" t="s">
        <v>15</v>
      </c>
      <c r="C3" t="s">
        <v>150</v>
      </c>
      <c r="D3" s="1">
        <v>52.049900000000001</v>
      </c>
      <c r="E3">
        <v>-55.732199999999999</v>
      </c>
      <c r="G3">
        <v>260</v>
      </c>
      <c r="H3">
        <v>260</v>
      </c>
      <c r="I3">
        <v>260</v>
      </c>
      <c r="J3">
        <v>1978</v>
      </c>
      <c r="K3" t="s">
        <v>16</v>
      </c>
    </row>
    <row r="4" spans="1:12" x14ac:dyDescent="0.25">
      <c r="A4" t="s">
        <v>149</v>
      </c>
      <c r="B4" t="s">
        <v>17</v>
      </c>
      <c r="C4" t="s">
        <v>150</v>
      </c>
      <c r="D4" s="1">
        <v>54.333300000000001</v>
      </c>
      <c r="E4">
        <v>-57.098799999999997</v>
      </c>
      <c r="G4">
        <v>10</v>
      </c>
      <c r="H4">
        <v>10</v>
      </c>
      <c r="I4">
        <v>10</v>
      </c>
      <c r="J4">
        <v>1978</v>
      </c>
      <c r="K4" t="s">
        <v>16</v>
      </c>
    </row>
    <row r="5" spans="1:12" x14ac:dyDescent="0.25">
      <c r="A5" t="s">
        <v>149</v>
      </c>
      <c r="B5" t="s">
        <v>18</v>
      </c>
      <c r="C5" t="s">
        <v>150</v>
      </c>
      <c r="D5" s="1">
        <v>53.733199999999997</v>
      </c>
      <c r="E5">
        <v>-56.248800000000003</v>
      </c>
      <c r="G5">
        <v>6</v>
      </c>
      <c r="H5">
        <v>6</v>
      </c>
      <c r="I5">
        <v>6</v>
      </c>
      <c r="J5">
        <v>1978</v>
      </c>
      <c r="K5" t="s">
        <v>16</v>
      </c>
    </row>
    <row r="6" spans="1:12" x14ac:dyDescent="0.25">
      <c r="A6" t="s">
        <v>149</v>
      </c>
      <c r="B6" t="s">
        <v>19</v>
      </c>
      <c r="C6" t="s">
        <v>151</v>
      </c>
      <c r="D6" s="1">
        <v>44.6325</v>
      </c>
      <c r="E6" s="1">
        <v>-66.6922</v>
      </c>
      <c r="G6" t="s">
        <v>13</v>
      </c>
      <c r="J6">
        <v>1935</v>
      </c>
      <c r="K6" t="s">
        <v>20</v>
      </c>
    </row>
    <row r="7" spans="1:12" x14ac:dyDescent="0.25">
      <c r="A7" t="s">
        <v>149</v>
      </c>
      <c r="B7" t="s">
        <v>21</v>
      </c>
      <c r="C7" t="s">
        <v>151</v>
      </c>
      <c r="D7" s="1">
        <v>44.595199999999998</v>
      </c>
      <c r="E7" s="1">
        <v>-66.7637</v>
      </c>
      <c r="F7" t="s">
        <v>22</v>
      </c>
      <c r="G7" t="s">
        <v>13</v>
      </c>
      <c r="J7">
        <v>2001</v>
      </c>
      <c r="K7" t="s">
        <v>23</v>
      </c>
    </row>
    <row r="8" spans="1:12" x14ac:dyDescent="0.25">
      <c r="A8" t="s">
        <v>149</v>
      </c>
      <c r="B8" t="s">
        <v>24</v>
      </c>
      <c r="C8" t="s">
        <v>151</v>
      </c>
      <c r="D8" s="1">
        <v>44.619399999999999</v>
      </c>
      <c r="E8" s="1">
        <v>-66.762100000000004</v>
      </c>
      <c r="G8" t="s">
        <v>13</v>
      </c>
      <c r="J8">
        <v>2001</v>
      </c>
      <c r="K8" t="s">
        <v>23</v>
      </c>
    </row>
    <row r="9" spans="1:12" x14ac:dyDescent="0.25">
      <c r="A9" t="s">
        <v>149</v>
      </c>
      <c r="B9" t="s">
        <v>25</v>
      </c>
      <c r="C9" t="s">
        <v>151</v>
      </c>
      <c r="D9" s="1">
        <v>44.611499999999999</v>
      </c>
      <c r="E9">
        <v>-66.819100000000006</v>
      </c>
      <c r="G9" t="s">
        <v>13</v>
      </c>
      <c r="J9">
        <v>2001</v>
      </c>
      <c r="K9" t="s">
        <v>23</v>
      </c>
    </row>
    <row r="10" spans="1:12" x14ac:dyDescent="0.25">
      <c r="A10" t="s">
        <v>149</v>
      </c>
      <c r="B10" t="s">
        <v>26</v>
      </c>
      <c r="C10" t="s">
        <v>151</v>
      </c>
      <c r="D10" s="1">
        <v>44.611699999999999</v>
      </c>
      <c r="E10" s="1">
        <v>-66.752399999999994</v>
      </c>
      <c r="G10" t="s">
        <v>13</v>
      </c>
      <c r="J10">
        <v>2001</v>
      </c>
      <c r="K10" t="s">
        <v>23</v>
      </c>
    </row>
    <row r="11" spans="1:12" x14ac:dyDescent="0.25">
      <c r="A11" t="s">
        <v>149</v>
      </c>
      <c r="B11" t="s">
        <v>27</v>
      </c>
      <c r="C11" t="s">
        <v>151</v>
      </c>
      <c r="D11" s="1">
        <v>44.616700000000002</v>
      </c>
      <c r="E11" s="1">
        <v>-66.832599999999999</v>
      </c>
      <c r="G11" t="s">
        <v>13</v>
      </c>
      <c r="J11">
        <v>2001</v>
      </c>
      <c r="K11" t="s">
        <v>23</v>
      </c>
    </row>
    <row r="12" spans="1:12" x14ac:dyDescent="0.25">
      <c r="A12" t="s">
        <v>149</v>
      </c>
      <c r="B12" t="s">
        <v>28</v>
      </c>
      <c r="C12" t="s">
        <v>151</v>
      </c>
      <c r="D12" s="1">
        <v>44.5852</v>
      </c>
      <c r="E12" s="1">
        <v>-66.758300000000006</v>
      </c>
      <c r="F12" t="s">
        <v>22</v>
      </c>
      <c r="G12" s="1">
        <v>43286</v>
      </c>
      <c r="H12" s="1">
        <v>33886</v>
      </c>
      <c r="I12" s="1">
        <v>52686</v>
      </c>
      <c r="J12">
        <v>2018</v>
      </c>
      <c r="K12" t="s">
        <v>29</v>
      </c>
    </row>
    <row r="13" spans="1:12" x14ac:dyDescent="0.25">
      <c r="A13" t="s">
        <v>149</v>
      </c>
      <c r="B13" t="s">
        <v>30</v>
      </c>
      <c r="C13" t="s">
        <v>151</v>
      </c>
      <c r="D13" s="1">
        <v>44.501800000000003</v>
      </c>
      <c r="E13" s="1">
        <v>-67.101900000000001</v>
      </c>
      <c r="F13" t="s">
        <v>31</v>
      </c>
      <c r="G13">
        <v>300</v>
      </c>
      <c r="H13">
        <v>300</v>
      </c>
      <c r="I13">
        <v>300</v>
      </c>
      <c r="J13">
        <v>2017</v>
      </c>
      <c r="K13" t="s">
        <v>32</v>
      </c>
    </row>
    <row r="14" spans="1:12" x14ac:dyDescent="0.25">
      <c r="A14" t="s">
        <v>149</v>
      </c>
      <c r="B14" t="s">
        <v>33</v>
      </c>
      <c r="C14" t="s">
        <v>34</v>
      </c>
      <c r="D14" s="1">
        <v>49.538200000000003</v>
      </c>
      <c r="E14" s="1">
        <v>-53.927199999999999</v>
      </c>
      <c r="G14" t="s">
        <v>13</v>
      </c>
      <c r="J14">
        <v>1975</v>
      </c>
      <c r="K14" t="s">
        <v>35</v>
      </c>
    </row>
    <row r="15" spans="1:12" x14ac:dyDescent="0.25">
      <c r="A15" t="s">
        <v>149</v>
      </c>
      <c r="B15" t="s">
        <v>36</v>
      </c>
      <c r="C15" t="s">
        <v>34</v>
      </c>
      <c r="D15" s="1">
        <v>49.643300000000004</v>
      </c>
      <c r="E15" s="1">
        <v>-54.505000000000003</v>
      </c>
      <c r="G15" t="s">
        <v>13</v>
      </c>
      <c r="J15">
        <v>1975</v>
      </c>
      <c r="K15" t="s">
        <v>35</v>
      </c>
    </row>
    <row r="16" spans="1:12" x14ac:dyDescent="0.25">
      <c r="A16" t="s">
        <v>149</v>
      </c>
      <c r="B16" t="s">
        <v>37</v>
      </c>
      <c r="C16" t="s">
        <v>34</v>
      </c>
      <c r="D16" s="1">
        <v>49.799900000000001</v>
      </c>
      <c r="E16" s="1">
        <v>-54.198799999999999</v>
      </c>
      <c r="G16" t="s">
        <v>13</v>
      </c>
      <c r="J16">
        <v>1975</v>
      </c>
      <c r="K16" t="s">
        <v>35</v>
      </c>
    </row>
    <row r="17" spans="1:15" x14ac:dyDescent="0.25">
      <c r="A17" t="s">
        <v>149</v>
      </c>
      <c r="B17" t="s">
        <v>38</v>
      </c>
      <c r="C17" t="s">
        <v>34</v>
      </c>
      <c r="D17" s="1">
        <v>49.561500000000002</v>
      </c>
      <c r="E17" s="1">
        <v>-53.895499999999998</v>
      </c>
      <c r="G17" t="s">
        <v>13</v>
      </c>
      <c r="J17">
        <v>1975</v>
      </c>
      <c r="K17" t="s">
        <v>35</v>
      </c>
    </row>
    <row r="18" spans="1:15" x14ac:dyDescent="0.25">
      <c r="A18" t="s">
        <v>149</v>
      </c>
      <c r="B18" t="s">
        <v>39</v>
      </c>
      <c r="C18" t="s">
        <v>34</v>
      </c>
      <c r="D18" s="1">
        <v>48.116500000000002</v>
      </c>
      <c r="E18">
        <v>-52.7988</v>
      </c>
      <c r="F18" t="s">
        <v>12</v>
      </c>
      <c r="G18" s="1">
        <v>3909786</v>
      </c>
      <c r="H18" s="1">
        <v>3366772</v>
      </c>
      <c r="I18" s="1">
        <v>4487714</v>
      </c>
      <c r="J18">
        <v>2013</v>
      </c>
      <c r="K18" t="s">
        <v>40</v>
      </c>
    </row>
    <row r="19" spans="1:15" x14ac:dyDescent="0.25">
      <c r="A19" t="s">
        <v>149</v>
      </c>
      <c r="B19" t="s">
        <v>41</v>
      </c>
      <c r="C19" t="s">
        <v>34</v>
      </c>
      <c r="D19" s="1">
        <v>47.238300000000002</v>
      </c>
      <c r="E19" s="1">
        <v>-52.7804</v>
      </c>
      <c r="F19" t="s">
        <v>12</v>
      </c>
      <c r="G19" s="1">
        <v>577080</v>
      </c>
      <c r="H19" s="1">
        <v>478486</v>
      </c>
      <c r="I19" s="1">
        <v>675674</v>
      </c>
      <c r="J19">
        <v>2022</v>
      </c>
      <c r="K19" t="s">
        <v>223</v>
      </c>
      <c r="L19" s="1"/>
      <c r="M19" s="1"/>
      <c r="N19" s="1"/>
      <c r="O19" s="1"/>
    </row>
    <row r="20" spans="1:15" x14ac:dyDescent="0.25">
      <c r="A20" t="s">
        <v>149</v>
      </c>
      <c r="B20" t="s">
        <v>42</v>
      </c>
      <c r="C20" t="s">
        <v>34</v>
      </c>
      <c r="D20" s="1">
        <v>47.1873</v>
      </c>
      <c r="E20" s="1">
        <v>-52.814</v>
      </c>
      <c r="F20" t="s">
        <v>12</v>
      </c>
      <c r="G20" s="1">
        <v>283496</v>
      </c>
      <c r="H20" s="1">
        <v>179502</v>
      </c>
      <c r="I20" s="1">
        <v>387490</v>
      </c>
      <c r="J20">
        <v>2022</v>
      </c>
      <c r="K20" t="s">
        <v>223</v>
      </c>
      <c r="L20" s="1"/>
      <c r="M20" s="1"/>
      <c r="N20" s="1"/>
      <c r="O20" s="1"/>
    </row>
    <row r="21" spans="1:15" x14ac:dyDescent="0.25">
      <c r="A21" t="s">
        <v>149</v>
      </c>
      <c r="B21" t="s">
        <v>44</v>
      </c>
      <c r="C21" t="s">
        <v>34</v>
      </c>
      <c r="D21">
        <v>46.9649</v>
      </c>
      <c r="E21">
        <v>-55.209499999999998</v>
      </c>
      <c r="G21" s="1">
        <v>200000</v>
      </c>
      <c r="H21" s="1">
        <v>200000</v>
      </c>
      <c r="I21" s="1">
        <v>200000</v>
      </c>
      <c r="J21">
        <v>1974</v>
      </c>
      <c r="K21" t="s">
        <v>35</v>
      </c>
    </row>
    <row r="22" spans="1:15" x14ac:dyDescent="0.25">
      <c r="A22" t="s">
        <v>149</v>
      </c>
      <c r="B22" t="s">
        <v>45</v>
      </c>
      <c r="C22" t="s">
        <v>34</v>
      </c>
      <c r="D22">
        <v>46.877600000000001</v>
      </c>
      <c r="E22">
        <v>-56.0899</v>
      </c>
      <c r="G22" s="1">
        <v>87708</v>
      </c>
      <c r="H22" s="1">
        <v>59742</v>
      </c>
      <c r="I22" s="1">
        <v>115672</v>
      </c>
      <c r="J22">
        <v>2022</v>
      </c>
      <c r="K22" t="s">
        <v>223</v>
      </c>
      <c r="L22" s="1"/>
      <c r="M22" s="1"/>
      <c r="N22" s="1"/>
      <c r="O22" s="1"/>
    </row>
    <row r="23" spans="1:15" x14ac:dyDescent="0.25">
      <c r="A23" t="s">
        <v>149</v>
      </c>
      <c r="B23" t="s">
        <v>46</v>
      </c>
      <c r="C23" t="s">
        <v>34</v>
      </c>
      <c r="D23">
        <v>46.869199999999999</v>
      </c>
      <c r="E23">
        <v>-55.6158</v>
      </c>
      <c r="F23" t="s">
        <v>12</v>
      </c>
      <c r="G23" s="1">
        <v>21582</v>
      </c>
      <c r="H23" s="1">
        <v>14280</v>
      </c>
      <c r="I23" s="1">
        <v>28882</v>
      </c>
      <c r="J23">
        <v>2017</v>
      </c>
      <c r="K23" t="s">
        <v>20</v>
      </c>
    </row>
    <row r="24" spans="1:15" x14ac:dyDescent="0.25">
      <c r="A24" t="s">
        <v>149</v>
      </c>
      <c r="B24" t="s">
        <v>47</v>
      </c>
      <c r="C24" t="s">
        <v>34</v>
      </c>
      <c r="D24">
        <v>49.433199999999999</v>
      </c>
      <c r="E24">
        <v>-53.790500000000002</v>
      </c>
      <c r="G24" s="1">
        <v>17074</v>
      </c>
      <c r="H24" s="1">
        <v>8966</v>
      </c>
      <c r="I24" s="1">
        <v>2182</v>
      </c>
      <c r="J24">
        <v>2018</v>
      </c>
      <c r="K24" t="s">
        <v>48</v>
      </c>
    </row>
    <row r="25" spans="1:15" x14ac:dyDescent="0.25">
      <c r="A25" t="s">
        <v>149</v>
      </c>
      <c r="B25" t="s">
        <v>49</v>
      </c>
      <c r="C25" t="s">
        <v>34</v>
      </c>
      <c r="D25">
        <v>49.549799999999998</v>
      </c>
      <c r="E25">
        <v>-53.8155</v>
      </c>
      <c r="G25" s="1">
        <v>5812</v>
      </c>
      <c r="H25" s="1">
        <v>3108</v>
      </c>
      <c r="I25" s="1">
        <v>8516</v>
      </c>
      <c r="J25">
        <v>2018</v>
      </c>
      <c r="K25" t="s">
        <v>50</v>
      </c>
    </row>
    <row r="26" spans="1:15" x14ac:dyDescent="0.25">
      <c r="A26" t="s">
        <v>149</v>
      </c>
      <c r="B26" t="s">
        <v>51</v>
      </c>
      <c r="C26" t="s">
        <v>34</v>
      </c>
      <c r="D26">
        <v>49.816899999999997</v>
      </c>
      <c r="E26">
        <v>-54.111400000000003</v>
      </c>
      <c r="G26" s="1">
        <v>4888</v>
      </c>
      <c r="H26" s="1">
        <v>1491</v>
      </c>
      <c r="I26" s="1">
        <v>8285</v>
      </c>
      <c r="J26">
        <v>2014</v>
      </c>
      <c r="K26" t="s">
        <v>20</v>
      </c>
    </row>
    <row r="27" spans="1:15" x14ac:dyDescent="0.25">
      <c r="A27" t="s">
        <v>149</v>
      </c>
      <c r="B27" t="s">
        <v>52</v>
      </c>
      <c r="C27" t="s">
        <v>34</v>
      </c>
      <c r="D27">
        <v>49.8155</v>
      </c>
      <c r="E27">
        <v>-54.112699999999997</v>
      </c>
      <c r="G27" s="1">
        <v>4634</v>
      </c>
      <c r="H27" s="1">
        <v>3602</v>
      </c>
      <c r="I27" s="1">
        <v>5666</v>
      </c>
      <c r="J27">
        <v>2014</v>
      </c>
      <c r="K27" t="s">
        <v>20</v>
      </c>
    </row>
    <row r="28" spans="1:15" x14ac:dyDescent="0.25">
      <c r="A28" t="s">
        <v>149</v>
      </c>
      <c r="B28" t="s">
        <v>53</v>
      </c>
      <c r="C28" t="s">
        <v>34</v>
      </c>
      <c r="D28">
        <v>48.704799999999999</v>
      </c>
      <c r="E28">
        <v>-53.625</v>
      </c>
      <c r="G28" s="1">
        <v>3400</v>
      </c>
      <c r="H28" s="1">
        <v>3400</v>
      </c>
      <c r="I28" s="1">
        <v>3400</v>
      </c>
      <c r="J28">
        <v>1974</v>
      </c>
      <c r="K28" t="s">
        <v>35</v>
      </c>
    </row>
    <row r="29" spans="1:15" x14ac:dyDescent="0.25">
      <c r="A29" t="s">
        <v>149</v>
      </c>
      <c r="B29" t="s">
        <v>54</v>
      </c>
      <c r="C29" t="s">
        <v>34</v>
      </c>
      <c r="D29">
        <v>49.579799999999999</v>
      </c>
      <c r="E29">
        <v>-53.778799999999997</v>
      </c>
      <c r="G29" s="1">
        <v>3156</v>
      </c>
      <c r="H29" s="1">
        <v>1350</v>
      </c>
      <c r="I29" s="1">
        <v>4962</v>
      </c>
      <c r="J29">
        <v>2018</v>
      </c>
      <c r="K29" t="s">
        <v>48</v>
      </c>
    </row>
    <row r="30" spans="1:15" x14ac:dyDescent="0.25">
      <c r="A30" t="s">
        <v>149</v>
      </c>
      <c r="B30" t="s">
        <v>55</v>
      </c>
      <c r="C30" t="s">
        <v>34</v>
      </c>
      <c r="D30">
        <v>49.8185</v>
      </c>
      <c r="E30">
        <v>-54.113700000000001</v>
      </c>
      <c r="G30" s="1">
        <v>3046</v>
      </c>
      <c r="H30" s="1">
        <v>3046</v>
      </c>
      <c r="I30" s="1">
        <v>3046</v>
      </c>
      <c r="J30">
        <v>2014</v>
      </c>
      <c r="K30" t="s">
        <v>20</v>
      </c>
    </row>
    <row r="31" spans="1:15" x14ac:dyDescent="0.25">
      <c r="A31" t="s">
        <v>149</v>
      </c>
      <c r="B31" t="s">
        <v>56</v>
      </c>
      <c r="C31" t="s">
        <v>34</v>
      </c>
      <c r="D31">
        <v>48.683300000000003</v>
      </c>
      <c r="E31">
        <v>-53.591999999999999</v>
      </c>
      <c r="G31" s="1">
        <v>2600</v>
      </c>
      <c r="H31" s="1">
        <v>2600</v>
      </c>
      <c r="I31" s="1">
        <v>2600</v>
      </c>
      <c r="J31">
        <v>1975</v>
      </c>
      <c r="K31" t="s">
        <v>35</v>
      </c>
    </row>
    <row r="32" spans="1:15" x14ac:dyDescent="0.25">
      <c r="A32" t="s">
        <v>149</v>
      </c>
      <c r="B32" t="s">
        <v>57</v>
      </c>
      <c r="C32" t="s">
        <v>34</v>
      </c>
      <c r="D32">
        <v>50.899900000000002</v>
      </c>
      <c r="E32">
        <v>-55.765500000000003</v>
      </c>
      <c r="G32" s="1">
        <v>2000</v>
      </c>
      <c r="H32" s="1">
        <v>2000</v>
      </c>
      <c r="I32" s="1">
        <v>2000</v>
      </c>
      <c r="J32">
        <v>1943</v>
      </c>
      <c r="K32" t="s">
        <v>20</v>
      </c>
    </row>
    <row r="33" spans="1:11" x14ac:dyDescent="0.25">
      <c r="A33" t="s">
        <v>149</v>
      </c>
      <c r="B33" t="s">
        <v>58</v>
      </c>
      <c r="C33" t="s">
        <v>34</v>
      </c>
      <c r="D33">
        <v>49.093000000000004</v>
      </c>
      <c r="E33">
        <v>-53.557499999999997</v>
      </c>
      <c r="G33" s="1">
        <v>2000</v>
      </c>
      <c r="H33" s="1">
        <v>2000</v>
      </c>
      <c r="I33" s="1">
        <v>2000</v>
      </c>
      <c r="J33">
        <v>1980</v>
      </c>
      <c r="K33" t="s">
        <v>59</v>
      </c>
    </row>
    <row r="34" spans="1:11" x14ac:dyDescent="0.25">
      <c r="A34" t="s">
        <v>149</v>
      </c>
      <c r="B34" t="s">
        <v>60</v>
      </c>
      <c r="C34" t="s">
        <v>34</v>
      </c>
      <c r="D34">
        <v>47.506</v>
      </c>
      <c r="E34">
        <v>-57.434899999999999</v>
      </c>
      <c r="G34" s="1">
        <v>2000</v>
      </c>
      <c r="H34" s="1">
        <v>2000</v>
      </c>
      <c r="I34" s="1">
        <v>2000</v>
      </c>
      <c r="J34">
        <v>1989</v>
      </c>
      <c r="K34" t="s">
        <v>59</v>
      </c>
    </row>
    <row r="35" spans="1:11" x14ac:dyDescent="0.25">
      <c r="A35" t="s">
        <v>149</v>
      </c>
      <c r="B35" t="s">
        <v>61</v>
      </c>
      <c r="C35" t="s">
        <v>34</v>
      </c>
      <c r="D35">
        <v>51.583199999999998</v>
      </c>
      <c r="E35">
        <v>-55.348799999999997</v>
      </c>
      <c r="G35">
        <v>800</v>
      </c>
      <c r="H35">
        <v>800</v>
      </c>
      <c r="I35">
        <v>800</v>
      </c>
      <c r="J35">
        <v>1943</v>
      </c>
      <c r="K35" t="s">
        <v>20</v>
      </c>
    </row>
    <row r="36" spans="1:11" x14ac:dyDescent="0.25">
      <c r="A36" t="s">
        <v>149</v>
      </c>
      <c r="B36" t="s">
        <v>62</v>
      </c>
      <c r="C36" t="s">
        <v>34</v>
      </c>
      <c r="D36">
        <v>49.810400000000001</v>
      </c>
      <c r="E36">
        <v>-54.110999999999997</v>
      </c>
      <c r="G36">
        <v>770</v>
      </c>
      <c r="H36">
        <v>178</v>
      </c>
      <c r="I36" s="1">
        <v>1362</v>
      </c>
      <c r="J36">
        <v>2014</v>
      </c>
      <c r="K36" t="s">
        <v>20</v>
      </c>
    </row>
    <row r="37" spans="1:11" x14ac:dyDescent="0.25">
      <c r="A37" t="s">
        <v>149</v>
      </c>
      <c r="B37" t="s">
        <v>63</v>
      </c>
      <c r="C37" t="s">
        <v>34</v>
      </c>
      <c r="D37">
        <v>50.683199999999999</v>
      </c>
      <c r="E37">
        <v>-55.615499999999997</v>
      </c>
      <c r="G37">
        <v>600</v>
      </c>
      <c r="H37">
        <v>600</v>
      </c>
      <c r="I37">
        <v>600</v>
      </c>
      <c r="J37">
        <v>1986</v>
      </c>
      <c r="K37" t="s">
        <v>20</v>
      </c>
    </row>
    <row r="38" spans="1:11" x14ac:dyDescent="0.25">
      <c r="A38" t="s">
        <v>149</v>
      </c>
      <c r="B38" t="s">
        <v>64</v>
      </c>
      <c r="C38" t="s">
        <v>34</v>
      </c>
      <c r="D38">
        <v>46.857700000000001</v>
      </c>
      <c r="E38">
        <v>-55.622100000000003</v>
      </c>
      <c r="F38" t="s">
        <v>12</v>
      </c>
      <c r="G38">
        <v>448</v>
      </c>
      <c r="H38">
        <v>448</v>
      </c>
      <c r="I38">
        <v>448</v>
      </c>
      <c r="J38">
        <v>1978</v>
      </c>
      <c r="K38" t="s">
        <v>20</v>
      </c>
    </row>
    <row r="39" spans="1:11" x14ac:dyDescent="0.25">
      <c r="A39" t="s">
        <v>149</v>
      </c>
      <c r="B39" t="s">
        <v>65</v>
      </c>
      <c r="C39" t="s">
        <v>34</v>
      </c>
      <c r="D39">
        <v>49.4482</v>
      </c>
      <c r="E39">
        <v>-53.812199999999997</v>
      </c>
      <c r="G39">
        <v>400</v>
      </c>
      <c r="H39">
        <v>400</v>
      </c>
      <c r="I39">
        <v>400</v>
      </c>
      <c r="J39">
        <v>1984</v>
      </c>
      <c r="K39" t="s">
        <v>35</v>
      </c>
    </row>
    <row r="40" spans="1:11" x14ac:dyDescent="0.25">
      <c r="A40" t="s">
        <v>149</v>
      </c>
      <c r="B40" t="s">
        <v>66</v>
      </c>
      <c r="C40" t="s">
        <v>34</v>
      </c>
      <c r="D40">
        <v>49.127600000000001</v>
      </c>
      <c r="E40">
        <v>-53.483499999999999</v>
      </c>
      <c r="G40">
        <v>400</v>
      </c>
      <c r="H40">
        <v>400</v>
      </c>
      <c r="I40">
        <v>400</v>
      </c>
      <c r="J40">
        <v>1967</v>
      </c>
      <c r="K40" t="s">
        <v>20</v>
      </c>
    </row>
    <row r="41" spans="1:11" x14ac:dyDescent="0.25">
      <c r="A41" t="s">
        <v>149</v>
      </c>
      <c r="B41" t="s">
        <v>67</v>
      </c>
      <c r="C41" t="s">
        <v>34</v>
      </c>
      <c r="D41">
        <v>49.811999999999998</v>
      </c>
      <c r="E41">
        <v>-54.119399999999999</v>
      </c>
      <c r="G41">
        <v>400</v>
      </c>
      <c r="H41">
        <v>400</v>
      </c>
      <c r="I41">
        <v>400</v>
      </c>
      <c r="J41">
        <v>2012</v>
      </c>
      <c r="K41" t="s">
        <v>59</v>
      </c>
    </row>
    <row r="42" spans="1:11" x14ac:dyDescent="0.25">
      <c r="A42" t="s">
        <v>149</v>
      </c>
      <c r="B42" t="s">
        <v>68</v>
      </c>
      <c r="C42" t="s">
        <v>34</v>
      </c>
      <c r="D42">
        <v>46.889800000000001</v>
      </c>
      <c r="E42">
        <v>-55.575200000000002</v>
      </c>
      <c r="F42" t="s">
        <v>12</v>
      </c>
      <c r="G42">
        <v>250</v>
      </c>
      <c r="H42">
        <v>250</v>
      </c>
      <c r="I42">
        <v>250</v>
      </c>
      <c r="J42">
        <v>1977</v>
      </c>
      <c r="K42" t="s">
        <v>69</v>
      </c>
    </row>
    <row r="43" spans="1:11" x14ac:dyDescent="0.25">
      <c r="A43" t="s">
        <v>149</v>
      </c>
      <c r="B43" t="s">
        <v>70</v>
      </c>
      <c r="C43" t="s">
        <v>34</v>
      </c>
      <c r="D43">
        <v>49.814509999999999</v>
      </c>
      <c r="E43">
        <v>-54.110799999999998</v>
      </c>
      <c r="G43">
        <v>226</v>
      </c>
      <c r="H43">
        <v>226</v>
      </c>
      <c r="I43">
        <v>226</v>
      </c>
      <c r="J43">
        <v>2014</v>
      </c>
      <c r="K43" t="s">
        <v>20</v>
      </c>
    </row>
    <row r="44" spans="1:11" x14ac:dyDescent="0.25">
      <c r="A44" t="s">
        <v>149</v>
      </c>
      <c r="B44" t="s">
        <v>71</v>
      </c>
      <c r="C44" t="s">
        <v>34</v>
      </c>
      <c r="D44">
        <v>49.818800000000003</v>
      </c>
      <c r="E44">
        <v>-54.180900000000001</v>
      </c>
      <c r="G44">
        <v>200</v>
      </c>
      <c r="H44">
        <v>200</v>
      </c>
      <c r="I44">
        <v>200</v>
      </c>
      <c r="J44">
        <v>1984</v>
      </c>
      <c r="K44" t="s">
        <v>35</v>
      </c>
    </row>
    <row r="45" spans="1:11" x14ac:dyDescent="0.25">
      <c r="A45" t="s">
        <v>149</v>
      </c>
      <c r="B45" t="s">
        <v>72</v>
      </c>
      <c r="C45" t="s">
        <v>34</v>
      </c>
      <c r="D45">
        <v>47.490299999999998</v>
      </c>
      <c r="E45">
        <v>-56.197299999999998</v>
      </c>
      <c r="G45">
        <v>200</v>
      </c>
      <c r="H45">
        <v>200</v>
      </c>
      <c r="I45">
        <v>200</v>
      </c>
      <c r="J45">
        <v>1978</v>
      </c>
      <c r="K45" t="s">
        <v>35</v>
      </c>
    </row>
    <row r="46" spans="1:11" x14ac:dyDescent="0.25">
      <c r="A46" t="s">
        <v>149</v>
      </c>
      <c r="B46" t="s">
        <v>73</v>
      </c>
      <c r="C46" t="s">
        <v>34</v>
      </c>
      <c r="D46">
        <v>47.383200000000002</v>
      </c>
      <c r="E46">
        <v>-56.982300000000002</v>
      </c>
      <c r="G46">
        <v>200</v>
      </c>
      <c r="H46">
        <v>200</v>
      </c>
      <c r="I46">
        <v>200</v>
      </c>
      <c r="J46">
        <v>1978</v>
      </c>
      <c r="K46" t="s">
        <v>35</v>
      </c>
    </row>
    <row r="47" spans="1:11" x14ac:dyDescent="0.25">
      <c r="A47" t="s">
        <v>149</v>
      </c>
      <c r="B47" t="s">
        <v>74</v>
      </c>
      <c r="C47" t="s">
        <v>34</v>
      </c>
      <c r="D47">
        <v>48.940100000000001</v>
      </c>
      <c r="E47">
        <v>-53.5383</v>
      </c>
      <c r="G47">
        <v>200</v>
      </c>
      <c r="H47">
        <v>200</v>
      </c>
      <c r="I47">
        <v>200</v>
      </c>
      <c r="J47">
        <v>1945</v>
      </c>
      <c r="K47" t="s">
        <v>20</v>
      </c>
    </row>
    <row r="48" spans="1:11" x14ac:dyDescent="0.25">
      <c r="A48" t="s">
        <v>149</v>
      </c>
      <c r="B48" t="s">
        <v>75</v>
      </c>
      <c r="C48" t="s">
        <v>34</v>
      </c>
      <c r="D48">
        <v>47.627800000000001</v>
      </c>
      <c r="E48">
        <v>-58.546700000000001</v>
      </c>
      <c r="G48">
        <v>200</v>
      </c>
      <c r="H48">
        <v>200</v>
      </c>
      <c r="I48">
        <v>200</v>
      </c>
      <c r="J48">
        <v>1944</v>
      </c>
      <c r="K48" t="s">
        <v>20</v>
      </c>
    </row>
    <row r="49" spans="1:11" x14ac:dyDescent="0.25">
      <c r="A49" t="s">
        <v>149</v>
      </c>
      <c r="B49" t="s">
        <v>76</v>
      </c>
      <c r="C49" t="s">
        <v>34</v>
      </c>
      <c r="D49">
        <v>46.894500000000001</v>
      </c>
      <c r="E49">
        <v>-55.6051</v>
      </c>
      <c r="G49">
        <v>176</v>
      </c>
      <c r="H49">
        <v>176</v>
      </c>
      <c r="I49">
        <v>176</v>
      </c>
      <c r="J49">
        <v>1975</v>
      </c>
      <c r="K49" t="s">
        <v>20</v>
      </c>
    </row>
    <row r="50" spans="1:11" x14ac:dyDescent="0.25">
      <c r="A50" t="s">
        <v>149</v>
      </c>
      <c r="B50" t="s">
        <v>77</v>
      </c>
      <c r="C50" t="s">
        <v>34</v>
      </c>
      <c r="D50">
        <v>49.133200000000002</v>
      </c>
      <c r="E50">
        <v>-53.465499999999999</v>
      </c>
      <c r="G50">
        <v>150</v>
      </c>
      <c r="H50">
        <v>150</v>
      </c>
      <c r="I50">
        <v>150</v>
      </c>
      <c r="J50">
        <v>1945</v>
      </c>
      <c r="K50" t="s">
        <v>20</v>
      </c>
    </row>
    <row r="51" spans="1:11" x14ac:dyDescent="0.25">
      <c r="A51" t="s">
        <v>149</v>
      </c>
      <c r="B51" t="s">
        <v>78</v>
      </c>
      <c r="C51" t="s">
        <v>34</v>
      </c>
      <c r="D51">
        <v>48.624699999999997</v>
      </c>
      <c r="E51">
        <v>-53.009099999999997</v>
      </c>
      <c r="G51">
        <v>100</v>
      </c>
      <c r="H51">
        <v>100</v>
      </c>
      <c r="I51">
        <v>100</v>
      </c>
      <c r="J51">
        <v>1985</v>
      </c>
      <c r="K51" t="s">
        <v>35</v>
      </c>
    </row>
    <row r="52" spans="1:11" x14ac:dyDescent="0.25">
      <c r="A52" t="s">
        <v>149</v>
      </c>
      <c r="B52" t="s">
        <v>79</v>
      </c>
      <c r="C52" t="s">
        <v>34</v>
      </c>
      <c r="D52">
        <v>49.256399999999999</v>
      </c>
      <c r="E52">
        <v>-53.429600000000001</v>
      </c>
      <c r="G52">
        <v>50</v>
      </c>
      <c r="H52">
        <v>50</v>
      </c>
      <c r="I52">
        <v>50</v>
      </c>
      <c r="J52">
        <v>1945</v>
      </c>
      <c r="K52" t="s">
        <v>20</v>
      </c>
    </row>
    <row r="53" spans="1:11" x14ac:dyDescent="0.25">
      <c r="A53" t="s">
        <v>149</v>
      </c>
      <c r="B53" t="s">
        <v>80</v>
      </c>
      <c r="C53" t="s">
        <v>34</v>
      </c>
      <c r="D53">
        <v>49.489800000000002</v>
      </c>
      <c r="E53">
        <v>-54.0488</v>
      </c>
      <c r="G53">
        <v>40</v>
      </c>
      <c r="H53">
        <v>40</v>
      </c>
      <c r="I53">
        <v>40</v>
      </c>
      <c r="J53">
        <v>1985</v>
      </c>
      <c r="K53" t="s">
        <v>35</v>
      </c>
    </row>
    <row r="54" spans="1:11" x14ac:dyDescent="0.25">
      <c r="A54" t="s">
        <v>149</v>
      </c>
      <c r="B54" t="s">
        <v>81</v>
      </c>
      <c r="C54" t="s">
        <v>34</v>
      </c>
      <c r="D54">
        <v>47.238199999999999</v>
      </c>
      <c r="E54">
        <v>-52.780099999999997</v>
      </c>
      <c r="F54" t="s">
        <v>12</v>
      </c>
      <c r="G54">
        <v>40</v>
      </c>
      <c r="H54">
        <v>40</v>
      </c>
      <c r="I54">
        <v>40</v>
      </c>
      <c r="J54">
        <v>1979</v>
      </c>
      <c r="K54" t="s">
        <v>82</v>
      </c>
    </row>
    <row r="55" spans="1:11" x14ac:dyDescent="0.25">
      <c r="A55" t="s">
        <v>149</v>
      </c>
      <c r="B55" t="s">
        <v>83</v>
      </c>
      <c r="C55" t="s">
        <v>34</v>
      </c>
      <c r="D55">
        <v>49.583199999999998</v>
      </c>
      <c r="E55">
        <v>-53.765500000000003</v>
      </c>
      <c r="G55">
        <v>36</v>
      </c>
      <c r="H55">
        <v>36</v>
      </c>
      <c r="I55">
        <v>36</v>
      </c>
      <c r="J55">
        <v>1979</v>
      </c>
      <c r="K55" t="s">
        <v>35</v>
      </c>
    </row>
    <row r="56" spans="1:11" x14ac:dyDescent="0.25">
      <c r="A56" t="s">
        <v>149</v>
      </c>
      <c r="B56" t="s">
        <v>84</v>
      </c>
      <c r="C56" t="s">
        <v>34</v>
      </c>
      <c r="D56">
        <v>48.697899999999997</v>
      </c>
      <c r="E56">
        <v>-53.1023</v>
      </c>
      <c r="G56">
        <v>20</v>
      </c>
      <c r="H56">
        <v>20</v>
      </c>
      <c r="I56">
        <v>20</v>
      </c>
      <c r="J56">
        <v>1945</v>
      </c>
      <c r="K56" t="s">
        <v>20</v>
      </c>
    </row>
    <row r="57" spans="1:11" x14ac:dyDescent="0.25">
      <c r="A57" t="s">
        <v>149</v>
      </c>
      <c r="B57" t="s">
        <v>85</v>
      </c>
      <c r="C57" t="s">
        <v>34</v>
      </c>
      <c r="D57">
        <v>48.574800000000003</v>
      </c>
      <c r="E57">
        <v>-53.712200000000003</v>
      </c>
      <c r="G57">
        <v>20</v>
      </c>
      <c r="H57">
        <v>20</v>
      </c>
      <c r="I57">
        <v>20</v>
      </c>
      <c r="J57">
        <v>1987</v>
      </c>
      <c r="K57" t="s">
        <v>59</v>
      </c>
    </row>
    <row r="58" spans="1:11" x14ac:dyDescent="0.25">
      <c r="A58" t="s">
        <v>149</v>
      </c>
      <c r="B58" t="s">
        <v>86</v>
      </c>
      <c r="C58" t="s">
        <v>34</v>
      </c>
      <c r="D58">
        <v>49.815800000000003</v>
      </c>
      <c r="E58">
        <v>-54.115400000000001</v>
      </c>
      <c r="G58">
        <v>18</v>
      </c>
      <c r="H58">
        <v>18</v>
      </c>
      <c r="I58">
        <v>18</v>
      </c>
      <c r="J58">
        <v>2014</v>
      </c>
      <c r="K58" t="s">
        <v>20</v>
      </c>
    </row>
    <row r="59" spans="1:11" x14ac:dyDescent="0.25">
      <c r="A59" t="s">
        <v>149</v>
      </c>
      <c r="B59" t="s">
        <v>87</v>
      </c>
      <c r="C59" t="s">
        <v>34</v>
      </c>
      <c r="D59">
        <v>49.171500000000002</v>
      </c>
      <c r="E59">
        <v>-53.3688</v>
      </c>
      <c r="G59">
        <v>6</v>
      </c>
      <c r="H59">
        <v>0</v>
      </c>
      <c r="I59">
        <v>10</v>
      </c>
      <c r="J59">
        <v>2018</v>
      </c>
      <c r="K59" t="s">
        <v>48</v>
      </c>
    </row>
    <row r="60" spans="1:11" x14ac:dyDescent="0.25">
      <c r="A60" t="s">
        <v>149</v>
      </c>
      <c r="B60" t="s">
        <v>88</v>
      </c>
      <c r="C60" t="s">
        <v>34</v>
      </c>
      <c r="D60">
        <v>47.666600000000003</v>
      </c>
      <c r="E60">
        <v>-58.215699999999998</v>
      </c>
      <c r="G60">
        <v>2</v>
      </c>
      <c r="H60">
        <v>2</v>
      </c>
      <c r="I60">
        <v>2</v>
      </c>
      <c r="J60">
        <v>1945</v>
      </c>
      <c r="K60" t="s">
        <v>20</v>
      </c>
    </row>
    <row r="61" spans="1:11" x14ac:dyDescent="0.25">
      <c r="A61" t="s">
        <v>149</v>
      </c>
      <c r="B61" t="s">
        <v>89</v>
      </c>
      <c r="C61" t="s">
        <v>34</v>
      </c>
      <c r="D61">
        <v>47.041499999999999</v>
      </c>
      <c r="E61">
        <v>-55.119700000000002</v>
      </c>
      <c r="G61">
        <v>0</v>
      </c>
      <c r="J61">
        <v>2015</v>
      </c>
      <c r="K61" t="s">
        <v>20</v>
      </c>
    </row>
    <row r="62" spans="1:11" x14ac:dyDescent="0.25">
      <c r="A62" t="s">
        <v>149</v>
      </c>
      <c r="B62" t="s">
        <v>90</v>
      </c>
      <c r="C62" t="s">
        <v>91</v>
      </c>
      <c r="D62">
        <v>45.216900000000003</v>
      </c>
      <c r="E62">
        <v>-61.249099999999999</v>
      </c>
      <c r="G62" t="s">
        <v>13</v>
      </c>
      <c r="J62">
        <v>2017</v>
      </c>
      <c r="K62" t="s">
        <v>20</v>
      </c>
    </row>
    <row r="63" spans="1:11" x14ac:dyDescent="0.25">
      <c r="A63" t="s">
        <v>149</v>
      </c>
      <c r="B63" t="s">
        <v>92</v>
      </c>
      <c r="C63" t="s">
        <v>91</v>
      </c>
      <c r="D63">
        <v>47.199800000000003</v>
      </c>
      <c r="E63">
        <v>-60.148600000000002</v>
      </c>
      <c r="G63" t="s">
        <v>13</v>
      </c>
      <c r="J63">
        <v>1971</v>
      </c>
      <c r="K63" t="s">
        <v>20</v>
      </c>
    </row>
    <row r="64" spans="1:11" x14ac:dyDescent="0.25">
      <c r="A64" t="s">
        <v>149</v>
      </c>
      <c r="B64" t="s">
        <v>93</v>
      </c>
      <c r="C64" t="s">
        <v>91</v>
      </c>
      <c r="D64">
        <v>43.6342</v>
      </c>
      <c r="E64">
        <v>-66.043099999999995</v>
      </c>
      <c r="G64" t="s">
        <v>13</v>
      </c>
      <c r="J64">
        <v>2020</v>
      </c>
      <c r="K64" t="s">
        <v>94</v>
      </c>
    </row>
    <row r="65" spans="1:11" x14ac:dyDescent="0.25">
      <c r="A65" t="s">
        <v>149</v>
      </c>
      <c r="B65" t="s">
        <v>95</v>
      </c>
      <c r="C65" t="s">
        <v>91</v>
      </c>
      <c r="D65">
        <v>43.628300000000003</v>
      </c>
      <c r="E65">
        <v>-66.057299999999998</v>
      </c>
      <c r="G65" t="s">
        <v>13</v>
      </c>
      <c r="J65">
        <v>2020</v>
      </c>
      <c r="K65" t="s">
        <v>94</v>
      </c>
    </row>
    <row r="66" spans="1:11" x14ac:dyDescent="0.25">
      <c r="A66" t="s">
        <v>149</v>
      </c>
      <c r="B66" t="s">
        <v>96</v>
      </c>
      <c r="C66" t="s">
        <v>91</v>
      </c>
      <c r="D66">
        <v>46.012999999999998</v>
      </c>
      <c r="E66">
        <v>-59.735999999999997</v>
      </c>
      <c r="F66" t="s">
        <v>97</v>
      </c>
      <c r="G66" s="1">
        <v>141000</v>
      </c>
      <c r="H66" s="1">
        <v>141000</v>
      </c>
      <c r="I66" s="1">
        <v>141000</v>
      </c>
      <c r="J66">
        <v>2002</v>
      </c>
      <c r="K66" t="s">
        <v>98</v>
      </c>
    </row>
    <row r="67" spans="1:11" x14ac:dyDescent="0.25">
      <c r="A67" t="s">
        <v>149</v>
      </c>
      <c r="B67" t="s">
        <v>99</v>
      </c>
      <c r="C67" t="s">
        <v>91</v>
      </c>
      <c r="D67">
        <v>43.468899999999998</v>
      </c>
      <c r="E67">
        <v>-65.751099999999994</v>
      </c>
      <c r="F67" t="s">
        <v>22</v>
      </c>
      <c r="G67" s="1">
        <v>77832</v>
      </c>
      <c r="H67" s="1">
        <v>60334</v>
      </c>
      <c r="I67" s="1">
        <v>95330</v>
      </c>
      <c r="J67">
        <v>2017</v>
      </c>
      <c r="K67" t="s">
        <v>100</v>
      </c>
    </row>
    <row r="68" spans="1:11" x14ac:dyDescent="0.25">
      <c r="A68" t="s">
        <v>149</v>
      </c>
      <c r="B68" t="s">
        <v>101</v>
      </c>
      <c r="C68" t="s">
        <v>91</v>
      </c>
      <c r="D68">
        <v>44.884799999999998</v>
      </c>
      <c r="E68">
        <v>-62.128799999999998</v>
      </c>
      <c r="F68" t="s">
        <v>97</v>
      </c>
      <c r="G68" s="1">
        <v>60000</v>
      </c>
      <c r="H68" s="1">
        <v>60000</v>
      </c>
      <c r="I68" s="1">
        <v>60000</v>
      </c>
      <c r="J68">
        <v>1995</v>
      </c>
      <c r="K68" t="s">
        <v>102</v>
      </c>
    </row>
    <row r="69" spans="1:11" x14ac:dyDescent="0.25">
      <c r="A69" t="s">
        <v>149</v>
      </c>
      <c r="B69" t="s">
        <v>103</v>
      </c>
      <c r="C69" t="s">
        <v>91</v>
      </c>
      <c r="D69">
        <v>45.101799999999997</v>
      </c>
      <c r="E69">
        <v>-61.5426</v>
      </c>
      <c r="F69" t="s">
        <v>104</v>
      </c>
      <c r="G69" s="1">
        <v>24460</v>
      </c>
      <c r="H69" s="1">
        <v>17204</v>
      </c>
      <c r="I69" s="1">
        <v>31716</v>
      </c>
      <c r="J69">
        <v>2013</v>
      </c>
      <c r="K69" t="s">
        <v>20</v>
      </c>
    </row>
    <row r="70" spans="1:11" x14ac:dyDescent="0.25">
      <c r="A70" t="s">
        <v>149</v>
      </c>
      <c r="B70" t="s">
        <v>105</v>
      </c>
      <c r="C70" t="s">
        <v>91</v>
      </c>
      <c r="D70">
        <v>44.893500000000003</v>
      </c>
      <c r="E70">
        <v>-62.1</v>
      </c>
      <c r="F70" t="s">
        <v>97</v>
      </c>
      <c r="G70" s="1">
        <v>11118</v>
      </c>
      <c r="H70" s="1">
        <v>11118</v>
      </c>
      <c r="I70" s="1">
        <v>11118</v>
      </c>
      <c r="J70">
        <v>2017</v>
      </c>
      <c r="K70" t="s">
        <v>20</v>
      </c>
    </row>
    <row r="71" spans="1:11" x14ac:dyDescent="0.25">
      <c r="A71" t="s">
        <v>149</v>
      </c>
      <c r="B71" t="s">
        <v>106</v>
      </c>
      <c r="C71" t="s">
        <v>91</v>
      </c>
      <c r="D71">
        <v>44.866700000000002</v>
      </c>
      <c r="E71">
        <v>-62.278700000000001</v>
      </c>
      <c r="F71" t="s">
        <v>97</v>
      </c>
      <c r="G71" s="1">
        <v>2402</v>
      </c>
      <c r="H71" s="1">
        <v>2402</v>
      </c>
      <c r="I71" s="1">
        <v>2402</v>
      </c>
      <c r="J71">
        <v>1981</v>
      </c>
      <c r="K71" t="s">
        <v>20</v>
      </c>
    </row>
    <row r="72" spans="1:11" x14ac:dyDescent="0.25">
      <c r="A72" t="s">
        <v>149</v>
      </c>
      <c r="B72" t="s">
        <v>107</v>
      </c>
      <c r="C72" t="s">
        <v>91</v>
      </c>
      <c r="D72">
        <v>43.610399999999998</v>
      </c>
      <c r="E72">
        <v>-66.022900000000007</v>
      </c>
      <c r="G72">
        <v>400</v>
      </c>
      <c r="H72">
        <v>400</v>
      </c>
      <c r="I72">
        <v>400</v>
      </c>
      <c r="J72">
        <v>1989</v>
      </c>
      <c r="K72" t="s">
        <v>20</v>
      </c>
    </row>
    <row r="73" spans="1:11" x14ac:dyDescent="0.25">
      <c r="A73" t="s">
        <v>149</v>
      </c>
      <c r="B73" t="s">
        <v>108</v>
      </c>
      <c r="C73" t="s">
        <v>91</v>
      </c>
      <c r="D73">
        <v>43.618899999999996</v>
      </c>
      <c r="E73">
        <v>-66.037400000000005</v>
      </c>
      <c r="G73">
        <v>360</v>
      </c>
      <c r="H73">
        <v>360</v>
      </c>
      <c r="I73">
        <v>360</v>
      </c>
      <c r="J73">
        <v>1989</v>
      </c>
      <c r="K73" t="s">
        <v>20</v>
      </c>
    </row>
    <row r="74" spans="1:11" x14ac:dyDescent="0.25">
      <c r="A74" t="s">
        <v>149</v>
      </c>
      <c r="B74" t="s">
        <v>109</v>
      </c>
      <c r="C74" t="s">
        <v>91</v>
      </c>
      <c r="D74">
        <v>43.931600000000003</v>
      </c>
      <c r="E74">
        <v>-59.902999999999999</v>
      </c>
      <c r="F74" t="s">
        <v>110</v>
      </c>
      <c r="G74">
        <v>200</v>
      </c>
      <c r="H74">
        <v>200</v>
      </c>
      <c r="I74">
        <v>200</v>
      </c>
      <c r="J74">
        <v>2003</v>
      </c>
      <c r="K74" t="s">
        <v>20</v>
      </c>
    </row>
    <row r="75" spans="1:11" x14ac:dyDescent="0.25">
      <c r="A75" t="s">
        <v>149</v>
      </c>
      <c r="B75" t="s">
        <v>111</v>
      </c>
      <c r="C75" t="s">
        <v>91</v>
      </c>
      <c r="D75">
        <v>44.882199999999997</v>
      </c>
      <c r="E75">
        <v>-62.155900000000003</v>
      </c>
      <c r="F75" t="s">
        <v>97</v>
      </c>
      <c r="G75">
        <v>176</v>
      </c>
      <c r="H75">
        <v>176</v>
      </c>
      <c r="I75">
        <v>176</v>
      </c>
      <c r="J75">
        <v>1977</v>
      </c>
      <c r="K75" t="s">
        <v>20</v>
      </c>
    </row>
    <row r="76" spans="1:11" x14ac:dyDescent="0.25">
      <c r="A76" t="s">
        <v>149</v>
      </c>
      <c r="B76" t="s">
        <v>112</v>
      </c>
      <c r="C76" t="s">
        <v>91</v>
      </c>
      <c r="D76">
        <v>44.820999999999998</v>
      </c>
      <c r="E76">
        <v>-62.380299999999998</v>
      </c>
      <c r="F76" t="s">
        <v>97</v>
      </c>
      <c r="G76">
        <v>156</v>
      </c>
      <c r="H76">
        <v>156</v>
      </c>
      <c r="I76">
        <v>156</v>
      </c>
      <c r="J76">
        <v>1971</v>
      </c>
      <c r="K76" t="s">
        <v>20</v>
      </c>
    </row>
    <row r="77" spans="1:11" x14ac:dyDescent="0.25">
      <c r="A77" t="s">
        <v>149</v>
      </c>
      <c r="B77" t="s">
        <v>113</v>
      </c>
      <c r="C77" t="s">
        <v>91</v>
      </c>
      <c r="D77">
        <v>43.4863</v>
      </c>
      <c r="E77">
        <v>-65.988399999999999</v>
      </c>
      <c r="G77">
        <v>100</v>
      </c>
      <c r="H77">
        <v>100</v>
      </c>
      <c r="I77">
        <v>100</v>
      </c>
      <c r="J77">
        <v>2016</v>
      </c>
      <c r="K77" t="s">
        <v>20</v>
      </c>
    </row>
    <row r="78" spans="1:11" x14ac:dyDescent="0.25">
      <c r="A78" t="s">
        <v>149</v>
      </c>
      <c r="B78" t="s">
        <v>114</v>
      </c>
      <c r="C78" t="s">
        <v>91</v>
      </c>
      <c r="D78">
        <v>44.901600000000002</v>
      </c>
      <c r="E78">
        <v>-62.200499999999998</v>
      </c>
      <c r="F78" t="s">
        <v>97</v>
      </c>
      <c r="G78">
        <v>78</v>
      </c>
      <c r="H78">
        <v>78</v>
      </c>
      <c r="I78">
        <v>78</v>
      </c>
      <c r="J78">
        <v>1981</v>
      </c>
      <c r="K78" t="s">
        <v>20</v>
      </c>
    </row>
    <row r="79" spans="1:11" x14ac:dyDescent="0.25">
      <c r="A79" t="s">
        <v>149</v>
      </c>
      <c r="B79" t="s">
        <v>115</v>
      </c>
      <c r="C79" t="s">
        <v>91</v>
      </c>
      <c r="D79">
        <v>44.898699999999998</v>
      </c>
      <c r="E79">
        <v>-62.198700000000002</v>
      </c>
      <c r="F79" t="s">
        <v>97</v>
      </c>
      <c r="G79">
        <v>60</v>
      </c>
      <c r="H79">
        <v>60</v>
      </c>
      <c r="I79">
        <v>60</v>
      </c>
      <c r="J79">
        <v>1967</v>
      </c>
      <c r="K79" t="s">
        <v>20</v>
      </c>
    </row>
    <row r="80" spans="1:11" x14ac:dyDescent="0.25">
      <c r="A80" t="s">
        <v>149</v>
      </c>
      <c r="B80" t="s">
        <v>116</v>
      </c>
      <c r="C80" t="s">
        <v>91</v>
      </c>
      <c r="D80">
        <v>44.824599999999997</v>
      </c>
      <c r="E80">
        <v>-62.356400000000001</v>
      </c>
      <c r="F80" t="s">
        <v>97</v>
      </c>
      <c r="G80">
        <v>50</v>
      </c>
      <c r="H80">
        <v>50</v>
      </c>
      <c r="I80">
        <v>50</v>
      </c>
      <c r="J80">
        <v>1980</v>
      </c>
      <c r="K80" t="s">
        <v>20</v>
      </c>
    </row>
    <row r="81" spans="1:11" x14ac:dyDescent="0.25">
      <c r="A81" t="s">
        <v>149</v>
      </c>
      <c r="B81" t="s">
        <v>117</v>
      </c>
      <c r="C81" t="s">
        <v>91</v>
      </c>
      <c r="D81">
        <v>44.885599999999997</v>
      </c>
      <c r="E81">
        <v>-62.120899999999999</v>
      </c>
      <c r="F81" t="s">
        <v>97</v>
      </c>
      <c r="G81">
        <v>44</v>
      </c>
      <c r="H81">
        <v>44</v>
      </c>
      <c r="I81">
        <v>44</v>
      </c>
      <c r="J81">
        <v>1977</v>
      </c>
      <c r="K81" t="s">
        <v>20</v>
      </c>
    </row>
    <row r="82" spans="1:11" x14ac:dyDescent="0.25">
      <c r="A82" t="s">
        <v>149</v>
      </c>
      <c r="B82" t="s">
        <v>118</v>
      </c>
      <c r="C82" t="s">
        <v>91</v>
      </c>
      <c r="D82">
        <v>43.599200000000003</v>
      </c>
      <c r="E82">
        <v>-66.023200000000003</v>
      </c>
      <c r="G82">
        <v>42</v>
      </c>
      <c r="H82">
        <v>42</v>
      </c>
      <c r="I82">
        <v>42</v>
      </c>
      <c r="J82">
        <v>2016</v>
      </c>
      <c r="K82" t="s">
        <v>20</v>
      </c>
    </row>
    <row r="83" spans="1:11" x14ac:dyDescent="0.25">
      <c r="A83" t="s">
        <v>149</v>
      </c>
      <c r="B83" t="s">
        <v>119</v>
      </c>
      <c r="C83" t="s">
        <v>91</v>
      </c>
      <c r="D83">
        <v>44.383699999999997</v>
      </c>
      <c r="E83">
        <v>-64.049099999999996</v>
      </c>
      <c r="F83" t="s">
        <v>97</v>
      </c>
      <c r="G83">
        <v>24</v>
      </c>
      <c r="H83">
        <v>24</v>
      </c>
      <c r="I83">
        <v>24</v>
      </c>
      <c r="J83">
        <v>2008</v>
      </c>
      <c r="K83" t="s">
        <v>20</v>
      </c>
    </row>
    <row r="84" spans="1:11" x14ac:dyDescent="0.25">
      <c r="A84" t="s">
        <v>149</v>
      </c>
      <c r="B84" t="s">
        <v>120</v>
      </c>
      <c r="C84" t="s">
        <v>91</v>
      </c>
      <c r="D84">
        <v>44.873100000000001</v>
      </c>
      <c r="E84">
        <v>-62.3232</v>
      </c>
      <c r="F84" t="s">
        <v>97</v>
      </c>
      <c r="G84">
        <v>14</v>
      </c>
      <c r="H84">
        <v>14</v>
      </c>
      <c r="I84">
        <v>14</v>
      </c>
      <c r="J84">
        <v>1981</v>
      </c>
      <c r="K84" t="s">
        <v>20</v>
      </c>
    </row>
    <row r="85" spans="1:11" x14ac:dyDescent="0.25">
      <c r="A85" t="s">
        <v>149</v>
      </c>
      <c r="B85" t="s">
        <v>121</v>
      </c>
      <c r="C85" t="s">
        <v>91</v>
      </c>
      <c r="D85">
        <v>44.869300000000003</v>
      </c>
      <c r="E85">
        <v>-62.352699999999999</v>
      </c>
      <c r="F85" t="s">
        <v>97</v>
      </c>
      <c r="G85">
        <v>12</v>
      </c>
      <c r="H85">
        <v>12</v>
      </c>
      <c r="I85">
        <v>12</v>
      </c>
      <c r="J85">
        <v>1981</v>
      </c>
      <c r="K85" t="s">
        <v>20</v>
      </c>
    </row>
    <row r="86" spans="1:11" x14ac:dyDescent="0.25">
      <c r="A86" t="s">
        <v>149</v>
      </c>
      <c r="B86" t="s">
        <v>122</v>
      </c>
      <c r="C86" t="s">
        <v>91</v>
      </c>
      <c r="D86">
        <v>44.823399999999999</v>
      </c>
      <c r="E86">
        <v>-62.360999999999997</v>
      </c>
      <c r="F86" t="s">
        <v>97</v>
      </c>
      <c r="G86">
        <v>8</v>
      </c>
      <c r="H86">
        <v>8</v>
      </c>
      <c r="I86">
        <v>8</v>
      </c>
      <c r="J86">
        <v>1980</v>
      </c>
      <c r="K86" t="s">
        <v>20</v>
      </c>
    </row>
    <row r="87" spans="1:11" x14ac:dyDescent="0.25">
      <c r="A87" t="s">
        <v>149</v>
      </c>
      <c r="B87" t="s">
        <v>123</v>
      </c>
      <c r="C87" t="s">
        <v>91</v>
      </c>
      <c r="D87">
        <v>43.6843</v>
      </c>
      <c r="E87">
        <v>-65.030299999999997</v>
      </c>
      <c r="G87">
        <v>4</v>
      </c>
      <c r="H87">
        <v>4</v>
      </c>
      <c r="I87">
        <v>4</v>
      </c>
      <c r="J87">
        <v>2016</v>
      </c>
      <c r="K87" t="s">
        <v>20</v>
      </c>
    </row>
    <row r="88" spans="1:11" x14ac:dyDescent="0.25">
      <c r="A88" t="s">
        <v>149</v>
      </c>
      <c r="B88" t="s">
        <v>124</v>
      </c>
      <c r="C88" t="s">
        <v>91</v>
      </c>
      <c r="D88">
        <v>44.3444</v>
      </c>
      <c r="E88">
        <v>-64.145700000000005</v>
      </c>
      <c r="G88">
        <v>0</v>
      </c>
      <c r="J88">
        <v>2017</v>
      </c>
      <c r="K88" t="s">
        <v>20</v>
      </c>
    </row>
    <row r="89" spans="1:11" x14ac:dyDescent="0.25">
      <c r="A89" t="s">
        <v>149</v>
      </c>
      <c r="B89" t="s">
        <v>125</v>
      </c>
      <c r="C89" t="s">
        <v>91</v>
      </c>
      <c r="D89">
        <v>44.161099999999998</v>
      </c>
      <c r="E89">
        <v>-64.400599999999997</v>
      </c>
      <c r="G89">
        <v>0</v>
      </c>
      <c r="J89">
        <v>2017</v>
      </c>
      <c r="K89" t="s">
        <v>20</v>
      </c>
    </row>
    <row r="90" spans="1:11" x14ac:dyDescent="0.25">
      <c r="A90" t="s">
        <v>149</v>
      </c>
      <c r="B90" t="s">
        <v>126</v>
      </c>
      <c r="C90" t="s">
        <v>91</v>
      </c>
      <c r="D90">
        <v>43.410800000000002</v>
      </c>
      <c r="E90">
        <v>-66.012600000000006</v>
      </c>
      <c r="G90">
        <v>0</v>
      </c>
      <c r="J90">
        <v>1959</v>
      </c>
      <c r="K90" t="s">
        <v>127</v>
      </c>
    </row>
    <row r="91" spans="1:11" x14ac:dyDescent="0.25">
      <c r="A91" t="s">
        <v>149</v>
      </c>
      <c r="B91" t="s">
        <v>128</v>
      </c>
      <c r="C91" t="s">
        <v>129</v>
      </c>
      <c r="D91">
        <v>47.838099999999997</v>
      </c>
      <c r="E91">
        <v>-61.145499999999998</v>
      </c>
      <c r="F91" t="s">
        <v>31</v>
      </c>
      <c r="G91" t="s">
        <v>13</v>
      </c>
      <c r="J91">
        <v>1983</v>
      </c>
      <c r="K91" t="s">
        <v>130</v>
      </c>
    </row>
    <row r="92" spans="1:11" x14ac:dyDescent="0.25">
      <c r="A92" t="s">
        <v>149</v>
      </c>
      <c r="B92" t="s">
        <v>131</v>
      </c>
      <c r="C92" t="s">
        <v>129</v>
      </c>
      <c r="D92">
        <v>50.281799999999997</v>
      </c>
      <c r="E92">
        <v>-59.731499999999997</v>
      </c>
      <c r="F92" t="s">
        <v>31</v>
      </c>
      <c r="G92" t="s">
        <v>13</v>
      </c>
      <c r="J92">
        <v>2015</v>
      </c>
      <c r="K92" t="s">
        <v>130</v>
      </c>
    </row>
    <row r="93" spans="1:11" x14ac:dyDescent="0.25">
      <c r="A93" t="s">
        <v>149</v>
      </c>
      <c r="B93" t="s">
        <v>132</v>
      </c>
      <c r="C93" t="s">
        <v>129</v>
      </c>
      <c r="D93">
        <v>50.304499999999997</v>
      </c>
      <c r="E93">
        <v>-59.690100000000001</v>
      </c>
      <c r="F93" t="s">
        <v>31</v>
      </c>
      <c r="G93" t="s">
        <v>13</v>
      </c>
      <c r="J93">
        <v>2015</v>
      </c>
      <c r="K93" t="s">
        <v>130</v>
      </c>
    </row>
    <row r="94" spans="1:11" x14ac:dyDescent="0.25">
      <c r="A94" t="s">
        <v>149</v>
      </c>
      <c r="B94" t="s">
        <v>133</v>
      </c>
      <c r="C94" t="s">
        <v>129</v>
      </c>
      <c r="D94">
        <v>50.408200000000001</v>
      </c>
      <c r="E94">
        <v>-59.631700000000002</v>
      </c>
      <c r="G94" t="s">
        <v>13</v>
      </c>
      <c r="J94">
        <v>2015</v>
      </c>
      <c r="K94" t="s">
        <v>130</v>
      </c>
    </row>
    <row r="95" spans="1:11" x14ac:dyDescent="0.25">
      <c r="A95" t="s">
        <v>149</v>
      </c>
      <c r="B95" t="s">
        <v>134</v>
      </c>
      <c r="C95" t="s">
        <v>129</v>
      </c>
      <c r="D95">
        <v>50.055900000000001</v>
      </c>
      <c r="E95">
        <v>-66.502600000000001</v>
      </c>
      <c r="G95" t="s">
        <v>13</v>
      </c>
      <c r="J95">
        <v>2015</v>
      </c>
      <c r="K95" t="s">
        <v>130</v>
      </c>
    </row>
    <row r="96" spans="1:11" x14ac:dyDescent="0.25">
      <c r="A96" t="s">
        <v>149</v>
      </c>
      <c r="B96" t="s">
        <v>135</v>
      </c>
      <c r="C96" t="s">
        <v>129</v>
      </c>
      <c r="D96">
        <v>50.171999999999997</v>
      </c>
      <c r="E96">
        <v>-60.292499999999997</v>
      </c>
      <c r="F96" t="s">
        <v>31</v>
      </c>
      <c r="G96" t="s">
        <v>13</v>
      </c>
      <c r="J96">
        <v>2015</v>
      </c>
      <c r="K96" t="s">
        <v>130</v>
      </c>
    </row>
    <row r="97" spans="1:12" x14ac:dyDescent="0.25">
      <c r="A97" t="s">
        <v>149</v>
      </c>
      <c r="B97" t="s">
        <v>136</v>
      </c>
      <c r="C97" t="s">
        <v>129</v>
      </c>
      <c r="D97">
        <v>48.465699999999998</v>
      </c>
      <c r="E97">
        <v>-64.211399999999998</v>
      </c>
      <c r="F97" t="s">
        <v>31</v>
      </c>
      <c r="G97">
        <v>30</v>
      </c>
      <c r="H97">
        <v>30</v>
      </c>
      <c r="I97">
        <v>30</v>
      </c>
      <c r="J97">
        <v>2016</v>
      </c>
      <c r="K97" t="s">
        <v>130</v>
      </c>
    </row>
    <row r="98" spans="1:12" x14ac:dyDescent="0.25">
      <c r="A98" t="s">
        <v>149</v>
      </c>
      <c r="B98" t="s">
        <v>137</v>
      </c>
      <c r="C98" t="s">
        <v>129</v>
      </c>
      <c r="D98">
        <v>47.758400000000002</v>
      </c>
      <c r="E98">
        <v>-61.536099999999998</v>
      </c>
      <c r="G98">
        <v>6</v>
      </c>
      <c r="H98">
        <v>6</v>
      </c>
      <c r="I98">
        <v>6</v>
      </c>
      <c r="J98">
        <v>2017</v>
      </c>
      <c r="K98" t="s">
        <v>130</v>
      </c>
    </row>
    <row r="99" spans="1:12" x14ac:dyDescent="0.25">
      <c r="A99" t="s">
        <v>149</v>
      </c>
      <c r="B99" t="s">
        <v>138</v>
      </c>
      <c r="C99" t="s">
        <v>129</v>
      </c>
      <c r="D99">
        <v>50.2849</v>
      </c>
      <c r="E99">
        <v>-59.740600000000001</v>
      </c>
      <c r="F99" t="s">
        <v>31</v>
      </c>
      <c r="G99">
        <v>0</v>
      </c>
      <c r="J99">
        <v>2015</v>
      </c>
      <c r="K99" t="s">
        <v>130</v>
      </c>
    </row>
    <row r="100" spans="1:12" x14ac:dyDescent="0.25">
      <c r="A100" t="s">
        <v>149</v>
      </c>
      <c r="B100" t="s">
        <v>139</v>
      </c>
      <c r="C100" t="s">
        <v>129</v>
      </c>
      <c r="D100">
        <v>47.349200000000003</v>
      </c>
      <c r="E100">
        <v>-61.884799999999998</v>
      </c>
      <c r="G100">
        <v>0</v>
      </c>
      <c r="J100">
        <v>1991</v>
      </c>
      <c r="K100" t="s">
        <v>130</v>
      </c>
    </row>
    <row r="101" spans="1:12" x14ac:dyDescent="0.25">
      <c r="A101" t="s">
        <v>149</v>
      </c>
      <c r="B101" t="s">
        <v>140</v>
      </c>
      <c r="C101" t="s">
        <v>129</v>
      </c>
      <c r="D101">
        <v>50.332500000000003</v>
      </c>
      <c r="E101">
        <v>-59.625599999999999</v>
      </c>
      <c r="F101" t="s">
        <v>31</v>
      </c>
      <c r="G101">
        <v>0</v>
      </c>
      <c r="J101">
        <v>2015</v>
      </c>
      <c r="K101" t="s">
        <v>130</v>
      </c>
    </row>
    <row r="102" spans="1:12" x14ac:dyDescent="0.25">
      <c r="A102" t="s">
        <v>149</v>
      </c>
      <c r="B102" t="s">
        <v>141</v>
      </c>
      <c r="C102" t="s">
        <v>129</v>
      </c>
      <c r="D102">
        <v>48.802399999999999</v>
      </c>
      <c r="E102">
        <v>-64.2333</v>
      </c>
      <c r="F102" t="s">
        <v>110</v>
      </c>
      <c r="G102">
        <v>0</v>
      </c>
      <c r="J102">
        <v>1937</v>
      </c>
      <c r="K102" t="s">
        <v>130</v>
      </c>
    </row>
    <row r="103" spans="1:12" x14ac:dyDescent="0.25">
      <c r="A103" t="s">
        <v>149</v>
      </c>
      <c r="B103" t="s">
        <v>142</v>
      </c>
      <c r="C103" t="s">
        <v>129</v>
      </c>
      <c r="D103">
        <v>50.298499999999997</v>
      </c>
      <c r="E103">
        <v>-59.698399999999999</v>
      </c>
      <c r="F103" t="s">
        <v>31</v>
      </c>
      <c r="G103">
        <v>0</v>
      </c>
      <c r="J103">
        <v>2015</v>
      </c>
      <c r="K103" t="s">
        <v>130</v>
      </c>
    </row>
    <row r="104" spans="1:12" x14ac:dyDescent="0.25">
      <c r="A104" t="s">
        <v>149</v>
      </c>
      <c r="B104" t="s">
        <v>143</v>
      </c>
      <c r="C104" t="s">
        <v>129</v>
      </c>
      <c r="D104">
        <v>50.1935</v>
      </c>
      <c r="E104">
        <v>-60.668100000000003</v>
      </c>
      <c r="G104">
        <v>0</v>
      </c>
      <c r="J104">
        <v>1860</v>
      </c>
      <c r="K104" t="s">
        <v>130</v>
      </c>
    </row>
    <row r="105" spans="1:12" x14ac:dyDescent="0.25">
      <c r="A105" t="s">
        <v>149</v>
      </c>
      <c r="B105" t="s">
        <v>144</v>
      </c>
      <c r="C105" t="s">
        <v>129</v>
      </c>
      <c r="D105">
        <v>47.599200000000003</v>
      </c>
      <c r="E105">
        <v>-61.491100000000003</v>
      </c>
      <c r="G105">
        <v>0</v>
      </c>
      <c r="J105">
        <v>1990</v>
      </c>
      <c r="K105" t="s">
        <v>130</v>
      </c>
    </row>
    <row r="106" spans="1:12" x14ac:dyDescent="0.25">
      <c r="A106" t="s">
        <v>149</v>
      </c>
      <c r="B106" t="s">
        <v>145</v>
      </c>
      <c r="C106" t="s">
        <v>129</v>
      </c>
      <c r="D106">
        <v>50.212299999999999</v>
      </c>
      <c r="E106">
        <v>-60.230400000000003</v>
      </c>
      <c r="F106" t="s">
        <v>31</v>
      </c>
      <c r="G106">
        <v>0</v>
      </c>
      <c r="J106">
        <v>2015</v>
      </c>
      <c r="K106" t="s">
        <v>130</v>
      </c>
    </row>
    <row r="107" spans="1:12" x14ac:dyDescent="0.25">
      <c r="A107" t="s">
        <v>149</v>
      </c>
      <c r="B107" t="s">
        <v>146</v>
      </c>
      <c r="C107" t="s">
        <v>129</v>
      </c>
      <c r="D107">
        <v>50.215899999999998</v>
      </c>
      <c r="E107">
        <v>-60.213900000000002</v>
      </c>
      <c r="F107" t="s">
        <v>31</v>
      </c>
      <c r="G107">
        <v>0</v>
      </c>
      <c r="J107">
        <v>2015</v>
      </c>
      <c r="K107" t="s">
        <v>130</v>
      </c>
    </row>
    <row r="108" spans="1:12" x14ac:dyDescent="0.25">
      <c r="A108" t="s">
        <v>147</v>
      </c>
      <c r="B108" t="s">
        <v>194</v>
      </c>
      <c r="C108" t="s">
        <v>193</v>
      </c>
      <c r="D108">
        <v>46.816699999999997</v>
      </c>
      <c r="E108">
        <v>-56.166699999999999</v>
      </c>
      <c r="G108" s="1">
        <v>399870</v>
      </c>
      <c r="H108" s="1">
        <v>343418</v>
      </c>
      <c r="I108" s="1">
        <v>457144</v>
      </c>
      <c r="J108">
        <v>2011</v>
      </c>
      <c r="K108" t="s">
        <v>148</v>
      </c>
    </row>
    <row r="109" spans="1:12" x14ac:dyDescent="0.25">
      <c r="A109" t="s">
        <v>210</v>
      </c>
      <c r="B109" t="s">
        <v>211</v>
      </c>
      <c r="C109" t="s">
        <v>212</v>
      </c>
      <c r="G109" s="1">
        <v>33988</v>
      </c>
      <c r="H109" s="1">
        <v>22004</v>
      </c>
      <c r="I109" s="1">
        <v>48628</v>
      </c>
      <c r="J109">
        <v>2018</v>
      </c>
      <c r="K109" t="s">
        <v>224</v>
      </c>
    </row>
    <row r="110" spans="1:12" x14ac:dyDescent="0.25">
      <c r="A110" t="s">
        <v>210</v>
      </c>
      <c r="B110" t="s">
        <v>213</v>
      </c>
      <c r="C110" t="s">
        <v>212</v>
      </c>
      <c r="G110" s="1">
        <v>19540</v>
      </c>
      <c r="H110" s="1">
        <v>12038</v>
      </c>
      <c r="I110" s="1">
        <v>28418</v>
      </c>
      <c r="J110">
        <v>2018</v>
      </c>
      <c r="K110" t="s">
        <v>219</v>
      </c>
    </row>
    <row r="111" spans="1:12" x14ac:dyDescent="0.25">
      <c r="A111" t="s">
        <v>210</v>
      </c>
      <c r="B111" t="s">
        <v>214</v>
      </c>
      <c r="C111" t="s">
        <v>212</v>
      </c>
      <c r="G111" s="1">
        <v>8000</v>
      </c>
      <c r="H111" s="1">
        <v>8000</v>
      </c>
      <c r="I111" s="1">
        <v>8000</v>
      </c>
      <c r="J111" t="s">
        <v>218</v>
      </c>
      <c r="K111" t="s">
        <v>219</v>
      </c>
      <c r="L111" t="s">
        <v>225</v>
      </c>
    </row>
    <row r="112" spans="1:12" x14ac:dyDescent="0.25">
      <c r="A112" t="s">
        <v>210</v>
      </c>
      <c r="B112" t="s">
        <v>216</v>
      </c>
      <c r="C112" t="s">
        <v>212</v>
      </c>
      <c r="G112" s="1">
        <v>342</v>
      </c>
      <c r="H112" s="1">
        <v>342</v>
      </c>
      <c r="I112" s="1">
        <v>342</v>
      </c>
      <c r="J112" t="s">
        <v>218</v>
      </c>
      <c r="K112" t="s">
        <v>219</v>
      </c>
      <c r="L112" t="s">
        <v>225</v>
      </c>
    </row>
    <row r="113" spans="1:25" x14ac:dyDescent="0.25">
      <c r="A113" t="s">
        <v>210</v>
      </c>
      <c r="B113" t="s">
        <v>215</v>
      </c>
      <c r="C113" t="s">
        <v>212</v>
      </c>
      <c r="G113" s="1">
        <v>754</v>
      </c>
      <c r="H113" s="1">
        <v>754</v>
      </c>
      <c r="I113" s="1">
        <v>754</v>
      </c>
      <c r="J113" t="s">
        <v>218</v>
      </c>
      <c r="K113" t="s">
        <v>219</v>
      </c>
      <c r="L113" t="s">
        <v>225</v>
      </c>
    </row>
    <row r="114" spans="1:25" x14ac:dyDescent="0.25">
      <c r="A114" t="s">
        <v>210</v>
      </c>
      <c r="B114" t="s">
        <v>217</v>
      </c>
      <c r="C114" t="s">
        <v>212</v>
      </c>
      <c r="G114" s="1">
        <v>0</v>
      </c>
      <c r="H114" s="1"/>
      <c r="I114" s="1"/>
      <c r="J114" t="s">
        <v>218</v>
      </c>
      <c r="K114" t="s">
        <v>219</v>
      </c>
    </row>
    <row r="115" spans="1:25" x14ac:dyDescent="0.25">
      <c r="A115" s="5" t="s">
        <v>152</v>
      </c>
      <c r="B115" s="5" t="s">
        <v>179</v>
      </c>
      <c r="C115" s="5" t="s">
        <v>156</v>
      </c>
      <c r="D115" s="5">
        <v>63.466000000000001</v>
      </c>
      <c r="E115" s="5">
        <v>-20.177</v>
      </c>
      <c r="F115" s="5"/>
      <c r="G115" s="4">
        <v>43800</v>
      </c>
      <c r="H115" s="4">
        <v>43800</v>
      </c>
      <c r="I115" s="4">
        <v>43800</v>
      </c>
      <c r="J115" s="5">
        <v>2018</v>
      </c>
      <c r="K115" s="5" t="s">
        <v>153</v>
      </c>
      <c r="L115" s="5" t="s">
        <v>261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t="s">
        <v>152</v>
      </c>
      <c r="B116" t="s">
        <v>207</v>
      </c>
      <c r="C116" t="s">
        <v>156</v>
      </c>
      <c r="D116">
        <v>63.466000000000001</v>
      </c>
      <c r="E116">
        <v>-20.177</v>
      </c>
      <c r="G116" s="1">
        <v>10712</v>
      </c>
      <c r="H116" s="1">
        <v>8592</v>
      </c>
      <c r="I116" s="1">
        <v>13356</v>
      </c>
      <c r="J116">
        <v>2018</v>
      </c>
      <c r="K116" t="s">
        <v>153</v>
      </c>
      <c r="L116" t="s">
        <v>208</v>
      </c>
    </row>
    <row r="117" spans="1:25" x14ac:dyDescent="0.25">
      <c r="A117" t="s">
        <v>209</v>
      </c>
      <c r="B117" t="s">
        <v>262</v>
      </c>
      <c r="C117" t="s">
        <v>263</v>
      </c>
      <c r="G117" s="1">
        <v>2000</v>
      </c>
      <c r="H117" s="1">
        <v>2000</v>
      </c>
      <c r="I117" s="1">
        <v>2000</v>
      </c>
      <c r="J117">
        <v>2002</v>
      </c>
      <c r="K117" t="s">
        <v>264</v>
      </c>
    </row>
    <row r="118" spans="1:25" x14ac:dyDescent="0.25">
      <c r="A118" t="s">
        <v>155</v>
      </c>
      <c r="B118" t="s">
        <v>187</v>
      </c>
      <c r="C118" t="s">
        <v>188</v>
      </c>
      <c r="F118" t="s">
        <v>177</v>
      </c>
      <c r="G118" s="1">
        <v>0</v>
      </c>
      <c r="H118" s="1" t="s">
        <v>222</v>
      </c>
      <c r="I118" s="1" t="s">
        <v>222</v>
      </c>
      <c r="J118">
        <v>2021</v>
      </c>
      <c r="K118" t="s">
        <v>236</v>
      </c>
      <c r="L118" t="s">
        <v>222</v>
      </c>
    </row>
    <row r="119" spans="1:25" x14ac:dyDescent="0.25">
      <c r="A119" t="s">
        <v>155</v>
      </c>
      <c r="B119" t="s">
        <v>189</v>
      </c>
      <c r="C119" t="s">
        <v>188</v>
      </c>
      <c r="F119" t="s">
        <v>177</v>
      </c>
      <c r="G119" s="1">
        <v>8</v>
      </c>
      <c r="H119" s="1">
        <v>8</v>
      </c>
      <c r="I119" s="1">
        <v>8</v>
      </c>
      <c r="J119">
        <v>2019</v>
      </c>
      <c r="K119" t="s">
        <v>236</v>
      </c>
    </row>
    <row r="120" spans="1:25" x14ac:dyDescent="0.25">
      <c r="A120" t="s">
        <v>155</v>
      </c>
      <c r="B120" t="s">
        <v>249</v>
      </c>
      <c r="C120" t="s">
        <v>188</v>
      </c>
      <c r="G120" s="1">
        <v>2</v>
      </c>
      <c r="H120" s="1">
        <v>2</v>
      </c>
      <c r="I120" s="1">
        <v>2</v>
      </c>
      <c r="J120">
        <v>2019</v>
      </c>
      <c r="K120" t="s">
        <v>236</v>
      </c>
    </row>
    <row r="121" spans="1:25" x14ac:dyDescent="0.25">
      <c r="A121" t="s">
        <v>155</v>
      </c>
      <c r="B121" t="s">
        <v>190</v>
      </c>
      <c r="C121" t="s">
        <v>191</v>
      </c>
      <c r="F121" t="s">
        <v>177</v>
      </c>
      <c r="G121" s="1">
        <v>0</v>
      </c>
      <c r="H121" s="1"/>
      <c r="I121" s="1"/>
      <c r="J121">
        <v>2021</v>
      </c>
      <c r="K121" t="s">
        <v>236</v>
      </c>
    </row>
    <row r="122" spans="1:25" x14ac:dyDescent="0.25">
      <c r="A122" t="s">
        <v>155</v>
      </c>
      <c r="B122" t="s">
        <v>248</v>
      </c>
      <c r="C122" t="s">
        <v>180</v>
      </c>
      <c r="G122" s="1">
        <v>0</v>
      </c>
      <c r="H122" s="1"/>
      <c r="I122" s="1"/>
      <c r="J122">
        <v>2001</v>
      </c>
      <c r="K122" t="s">
        <v>183</v>
      </c>
      <c r="L122" t="s">
        <v>238</v>
      </c>
    </row>
    <row r="123" spans="1:25" x14ac:dyDescent="0.25">
      <c r="A123" t="s">
        <v>155</v>
      </c>
      <c r="B123" t="s">
        <v>247</v>
      </c>
      <c r="C123" t="s">
        <v>180</v>
      </c>
      <c r="G123" s="1">
        <v>0</v>
      </c>
      <c r="H123" s="1"/>
      <c r="I123" s="1"/>
      <c r="J123">
        <v>2021</v>
      </c>
      <c r="K123" t="s">
        <v>236</v>
      </c>
    </row>
    <row r="124" spans="1:25" x14ac:dyDescent="0.25">
      <c r="A124" t="s">
        <v>155</v>
      </c>
      <c r="B124" t="s">
        <v>181</v>
      </c>
      <c r="C124" t="s">
        <v>180</v>
      </c>
      <c r="F124" t="s">
        <v>177</v>
      </c>
      <c r="G124" s="1">
        <v>458</v>
      </c>
      <c r="H124" s="1">
        <v>458</v>
      </c>
      <c r="I124" s="1">
        <v>458</v>
      </c>
      <c r="J124">
        <v>2021</v>
      </c>
      <c r="K124" t="s">
        <v>236</v>
      </c>
    </row>
    <row r="125" spans="1:25" x14ac:dyDescent="0.25">
      <c r="A125" t="s">
        <v>155</v>
      </c>
      <c r="B125" t="s">
        <v>184</v>
      </c>
      <c r="C125" t="s">
        <v>180</v>
      </c>
      <c r="G125" s="1">
        <v>34</v>
      </c>
      <c r="H125" s="1">
        <v>30</v>
      </c>
      <c r="I125" s="1">
        <v>40</v>
      </c>
      <c r="J125">
        <v>2001</v>
      </c>
      <c r="K125" t="s">
        <v>183</v>
      </c>
      <c r="L125" t="s">
        <v>238</v>
      </c>
    </row>
    <row r="126" spans="1:25" x14ac:dyDescent="0.25">
      <c r="A126" t="s">
        <v>155</v>
      </c>
      <c r="B126" t="s">
        <v>185</v>
      </c>
      <c r="C126" t="s">
        <v>180</v>
      </c>
      <c r="F126" t="s">
        <v>177</v>
      </c>
      <c r="G126" s="1">
        <v>870</v>
      </c>
      <c r="H126" s="1">
        <v>870</v>
      </c>
      <c r="I126" s="1">
        <v>870</v>
      </c>
      <c r="J126">
        <v>2021</v>
      </c>
      <c r="K126" t="s">
        <v>236</v>
      </c>
      <c r="L126" t="s">
        <v>222</v>
      </c>
    </row>
    <row r="127" spans="1:25" x14ac:dyDescent="0.25">
      <c r="A127" t="s">
        <v>155</v>
      </c>
      <c r="B127" t="s">
        <v>186</v>
      </c>
      <c r="C127" t="s">
        <v>180</v>
      </c>
      <c r="F127" t="s">
        <v>177</v>
      </c>
      <c r="G127" s="1">
        <v>0</v>
      </c>
      <c r="H127" s="1" t="s">
        <v>222</v>
      </c>
      <c r="I127" s="1" t="s">
        <v>222</v>
      </c>
      <c r="J127">
        <v>2009</v>
      </c>
      <c r="K127" t="s">
        <v>239</v>
      </c>
      <c r="L127" t="s">
        <v>238</v>
      </c>
    </row>
    <row r="128" spans="1:25" x14ac:dyDescent="0.25">
      <c r="A128" t="s">
        <v>155</v>
      </c>
      <c r="B128" t="s">
        <v>246</v>
      </c>
      <c r="C128" t="s">
        <v>180</v>
      </c>
      <c r="G128" s="1">
        <v>34</v>
      </c>
      <c r="H128" s="1">
        <v>30</v>
      </c>
      <c r="I128" s="1">
        <v>40</v>
      </c>
      <c r="J128">
        <v>2001</v>
      </c>
      <c r="K128" t="s">
        <v>183</v>
      </c>
      <c r="L128" t="s">
        <v>238</v>
      </c>
    </row>
    <row r="129" spans="1:18" x14ac:dyDescent="0.25">
      <c r="A129" s="5" t="s">
        <v>155</v>
      </c>
      <c r="B129" s="5" t="s">
        <v>182</v>
      </c>
      <c r="C129" s="5" t="s">
        <v>154</v>
      </c>
      <c r="D129" s="5"/>
      <c r="E129" s="5"/>
      <c r="F129" s="5" t="s">
        <v>177</v>
      </c>
      <c r="G129" s="4">
        <v>18466</v>
      </c>
      <c r="H129" s="4">
        <v>16296</v>
      </c>
      <c r="I129" s="4">
        <v>20924</v>
      </c>
      <c r="J129" s="5">
        <v>2019</v>
      </c>
      <c r="K129" s="5" t="s">
        <v>153</v>
      </c>
      <c r="L129" s="5" t="s">
        <v>243</v>
      </c>
      <c r="M129" s="5"/>
      <c r="N129" s="5"/>
      <c r="O129" s="5"/>
      <c r="P129" s="5"/>
      <c r="Q129" s="5"/>
      <c r="R129" s="5"/>
    </row>
    <row r="130" spans="1:18" x14ac:dyDescent="0.25">
      <c r="A130" t="s">
        <v>155</v>
      </c>
      <c r="B130" t="s">
        <v>195</v>
      </c>
      <c r="C130" t="s">
        <v>180</v>
      </c>
      <c r="F130" t="s">
        <v>177</v>
      </c>
      <c r="G130" s="1">
        <v>12702</v>
      </c>
      <c r="H130" s="1">
        <v>11014</v>
      </c>
      <c r="I130" s="1">
        <v>14648</v>
      </c>
      <c r="J130">
        <v>2019</v>
      </c>
      <c r="K130" t="s">
        <v>153</v>
      </c>
      <c r="L130" t="s">
        <v>242</v>
      </c>
    </row>
    <row r="131" spans="1:18" x14ac:dyDescent="0.25">
      <c r="A131" t="s">
        <v>155</v>
      </c>
      <c r="B131" t="s">
        <v>196</v>
      </c>
      <c r="C131" t="s">
        <v>180</v>
      </c>
      <c r="F131" t="s">
        <v>177</v>
      </c>
      <c r="G131" s="1">
        <v>2594</v>
      </c>
      <c r="H131" s="1">
        <v>1868</v>
      </c>
      <c r="I131" s="1">
        <v>3606</v>
      </c>
      <c r="J131">
        <v>2019</v>
      </c>
      <c r="K131" t="s">
        <v>153</v>
      </c>
      <c r="L131" t="s">
        <v>242</v>
      </c>
    </row>
    <row r="132" spans="1:18" x14ac:dyDescent="0.25">
      <c r="A132" t="s">
        <v>155</v>
      </c>
      <c r="B132" t="s">
        <v>197</v>
      </c>
      <c r="C132" t="s">
        <v>180</v>
      </c>
      <c r="F132" t="s">
        <v>177</v>
      </c>
      <c r="G132" s="1">
        <v>1426</v>
      </c>
      <c r="H132" s="1">
        <v>724</v>
      </c>
      <c r="I132" s="1">
        <v>2810</v>
      </c>
      <c r="J132">
        <v>2019</v>
      </c>
      <c r="K132" t="s">
        <v>153</v>
      </c>
      <c r="L132" t="s">
        <v>242</v>
      </c>
    </row>
    <row r="133" spans="1:18" x14ac:dyDescent="0.25">
      <c r="A133" t="s">
        <v>155</v>
      </c>
      <c r="B133" t="s">
        <v>198</v>
      </c>
      <c r="C133" t="s">
        <v>180</v>
      </c>
      <c r="F133" t="s">
        <v>177</v>
      </c>
      <c r="G133" s="1">
        <v>1742</v>
      </c>
      <c r="H133" s="1">
        <v>1310</v>
      </c>
      <c r="I133" s="1">
        <v>2316</v>
      </c>
      <c r="J133">
        <v>2019</v>
      </c>
      <c r="K133" t="s">
        <v>153</v>
      </c>
      <c r="L133" t="s">
        <v>242</v>
      </c>
    </row>
    <row r="134" spans="1:18" x14ac:dyDescent="0.25">
      <c r="A134" t="s">
        <v>192</v>
      </c>
      <c r="B134" t="s">
        <v>250</v>
      </c>
      <c r="C134" s="6" t="s">
        <v>251</v>
      </c>
      <c r="G134" s="1">
        <v>0</v>
      </c>
      <c r="J134">
        <v>2021</v>
      </c>
      <c r="K134" t="s">
        <v>236</v>
      </c>
    </row>
    <row r="135" spans="1:18" x14ac:dyDescent="0.25">
      <c r="A135" t="s">
        <v>192</v>
      </c>
      <c r="B135" t="s">
        <v>252</v>
      </c>
      <c r="C135" t="s">
        <v>253</v>
      </c>
      <c r="F135" t="s">
        <v>177</v>
      </c>
      <c r="G135" s="1">
        <v>0</v>
      </c>
      <c r="H135" s="1"/>
      <c r="I135" s="1"/>
      <c r="J135">
        <v>2021</v>
      </c>
      <c r="K135" t="s">
        <v>236</v>
      </c>
    </row>
    <row r="136" spans="1:18" x14ac:dyDescent="0.25">
      <c r="A136" t="s">
        <v>192</v>
      </c>
      <c r="B136" t="s">
        <v>254</v>
      </c>
      <c r="C136" t="s">
        <v>253</v>
      </c>
      <c r="G136" s="1">
        <v>0</v>
      </c>
      <c r="H136" s="1"/>
      <c r="I136" s="1"/>
      <c r="J136">
        <v>2021</v>
      </c>
      <c r="K136" t="s">
        <v>236</v>
      </c>
    </row>
    <row r="137" spans="1:18" x14ac:dyDescent="0.25">
      <c r="A137" t="s">
        <v>192</v>
      </c>
      <c r="B137" t="s">
        <v>255</v>
      </c>
      <c r="C137" t="s">
        <v>253</v>
      </c>
      <c r="G137" s="1">
        <v>0</v>
      </c>
      <c r="H137" s="1"/>
      <c r="I137" s="1"/>
      <c r="J137">
        <v>2021</v>
      </c>
      <c r="K137" t="s">
        <v>236</v>
      </c>
    </row>
    <row r="138" spans="1:18" x14ac:dyDescent="0.25">
      <c r="A138" t="s">
        <v>192</v>
      </c>
      <c r="B138" t="s">
        <v>256</v>
      </c>
      <c r="C138" t="s">
        <v>253</v>
      </c>
      <c r="G138" s="1">
        <v>0</v>
      </c>
      <c r="H138" s="1"/>
      <c r="I138" s="1"/>
      <c r="J138">
        <v>2021</v>
      </c>
      <c r="K138" t="s">
        <v>236</v>
      </c>
    </row>
    <row r="139" spans="1:18" x14ac:dyDescent="0.25">
      <c r="A139" t="s">
        <v>192</v>
      </c>
      <c r="B139" t="s">
        <v>257</v>
      </c>
      <c r="C139" t="s">
        <v>253</v>
      </c>
      <c r="G139" s="1">
        <v>0</v>
      </c>
      <c r="H139" s="1"/>
      <c r="I139" s="1"/>
      <c r="J139">
        <v>2021</v>
      </c>
      <c r="K139" t="s">
        <v>236</v>
      </c>
    </row>
    <row r="140" spans="1:18" x14ac:dyDescent="0.25">
      <c r="A140" t="s">
        <v>192</v>
      </c>
      <c r="B140" t="s">
        <v>258</v>
      </c>
      <c r="C140" t="s">
        <v>253</v>
      </c>
      <c r="G140" s="1">
        <v>78</v>
      </c>
      <c r="H140" s="1">
        <v>16</v>
      </c>
      <c r="I140" s="1">
        <v>772</v>
      </c>
      <c r="J140">
        <v>2021</v>
      </c>
      <c r="K140" t="s">
        <v>236</v>
      </c>
    </row>
    <row r="141" spans="1:18" x14ac:dyDescent="0.25">
      <c r="A141" t="s">
        <v>192</v>
      </c>
      <c r="B141" t="s">
        <v>259</v>
      </c>
      <c r="C141" t="s">
        <v>253</v>
      </c>
      <c r="G141" s="1">
        <v>12</v>
      </c>
      <c r="H141" s="1">
        <v>4</v>
      </c>
      <c r="I141" s="1">
        <v>20</v>
      </c>
      <c r="J141">
        <v>2021</v>
      </c>
      <c r="K141" t="s">
        <v>236</v>
      </c>
    </row>
    <row r="142" spans="1:18" x14ac:dyDescent="0.25">
      <c r="A142" t="s">
        <v>192</v>
      </c>
      <c r="B142" t="s">
        <v>241</v>
      </c>
      <c r="C142" t="s">
        <v>253</v>
      </c>
      <c r="F142" t="s">
        <v>177</v>
      </c>
      <c r="G142" s="1">
        <v>1634</v>
      </c>
      <c r="H142" s="1">
        <v>1106</v>
      </c>
      <c r="I142" s="1">
        <v>2454</v>
      </c>
      <c r="J142">
        <v>2021</v>
      </c>
      <c r="K142" t="s">
        <v>236</v>
      </c>
    </row>
    <row r="143" spans="1:18" x14ac:dyDescent="0.25">
      <c r="A143" t="s">
        <v>192</v>
      </c>
      <c r="B143" t="s">
        <v>260</v>
      </c>
      <c r="C143" t="s">
        <v>253</v>
      </c>
      <c r="G143" s="1">
        <v>0</v>
      </c>
      <c r="H143" s="1"/>
      <c r="I143" s="1"/>
      <c r="J143">
        <v>2002</v>
      </c>
      <c r="K143" t="s">
        <v>183</v>
      </c>
    </row>
    <row r="144" spans="1:18" x14ac:dyDescent="0.25">
      <c r="A144" t="s">
        <v>245</v>
      </c>
      <c r="B144" t="s">
        <v>269</v>
      </c>
      <c r="C144" t="s">
        <v>271</v>
      </c>
      <c r="F144" t="s">
        <v>270</v>
      </c>
      <c r="G144" s="9" t="s">
        <v>265</v>
      </c>
      <c r="J144">
        <v>1994</v>
      </c>
      <c r="K144" t="s">
        <v>268</v>
      </c>
    </row>
    <row r="145" spans="1:9" x14ac:dyDescent="0.25">
      <c r="A145" s="7" t="s">
        <v>272</v>
      </c>
      <c r="B145" s="7"/>
      <c r="C145" s="7"/>
      <c r="G145" s="1"/>
      <c r="H145" s="1"/>
      <c r="I145" s="1"/>
    </row>
    <row r="146" spans="1:9" x14ac:dyDescent="0.25">
      <c r="G146" s="1"/>
      <c r="H146" s="1"/>
      <c r="I146" s="1"/>
    </row>
    <row r="147" spans="1:9" x14ac:dyDescent="0.25">
      <c r="G147" s="1"/>
      <c r="H147" s="1"/>
      <c r="I147" s="1"/>
    </row>
    <row r="148" spans="1:9" x14ac:dyDescent="0.25">
      <c r="G148" s="1"/>
      <c r="H148" s="1"/>
      <c r="I148" s="1"/>
    </row>
    <row r="149" spans="1:9" x14ac:dyDescent="0.25">
      <c r="G149" s="1"/>
      <c r="H149" s="1"/>
      <c r="I149" s="1"/>
    </row>
    <row r="150" spans="1:9" x14ac:dyDescent="0.25">
      <c r="G150" s="1"/>
      <c r="H150" s="1"/>
      <c r="I150" s="1"/>
    </row>
    <row r="151" spans="1:9" x14ac:dyDescent="0.25">
      <c r="G151" s="1"/>
      <c r="H151" s="1"/>
      <c r="I151" s="1"/>
    </row>
    <row r="152" spans="1:9" x14ac:dyDescent="0.25">
      <c r="G152" s="1"/>
      <c r="H152" s="1"/>
      <c r="I152" s="1"/>
    </row>
    <row r="153" spans="1:9" x14ac:dyDescent="0.25">
      <c r="G153" s="1"/>
      <c r="H153" s="1"/>
      <c r="I153" s="1"/>
    </row>
    <row r="154" spans="1:9" x14ac:dyDescent="0.25">
      <c r="G154" s="1"/>
      <c r="H154" s="1"/>
      <c r="I154" s="1"/>
    </row>
    <row r="155" spans="1:9" x14ac:dyDescent="0.25">
      <c r="G155" s="1"/>
      <c r="H155" s="1"/>
      <c r="I155" s="1"/>
    </row>
    <row r="156" spans="1:9" x14ac:dyDescent="0.25">
      <c r="G156" s="1"/>
      <c r="H156" s="1"/>
      <c r="I156" s="1"/>
    </row>
    <row r="157" spans="1:9" x14ac:dyDescent="0.25">
      <c r="G157" s="1"/>
      <c r="H157" s="1"/>
      <c r="I157" s="1"/>
    </row>
    <row r="158" spans="1:9" x14ac:dyDescent="0.25">
      <c r="G158" s="1"/>
      <c r="H158" s="1"/>
      <c r="I158" s="1"/>
    </row>
    <row r="159" spans="1:9" x14ac:dyDescent="0.25">
      <c r="G159" s="1"/>
      <c r="H159" s="1"/>
      <c r="I159" s="1"/>
    </row>
    <row r="160" spans="1:9" x14ac:dyDescent="0.25">
      <c r="G160" s="1"/>
      <c r="H160" s="1"/>
      <c r="I160" s="1"/>
    </row>
    <row r="161" spans="7:10" x14ac:dyDescent="0.25">
      <c r="G161" s="1"/>
      <c r="H161" s="1"/>
      <c r="I161" s="1"/>
    </row>
    <row r="162" spans="7:10" x14ac:dyDescent="0.25">
      <c r="G162" s="1"/>
      <c r="H162" s="1"/>
      <c r="I162" s="1"/>
    </row>
    <row r="163" spans="7:10" x14ac:dyDescent="0.25">
      <c r="G163" s="1"/>
      <c r="H163" s="1"/>
      <c r="I163" s="1"/>
    </row>
    <row r="164" spans="7:10" x14ac:dyDescent="0.25">
      <c r="G164" s="1"/>
      <c r="H164" s="1"/>
      <c r="I164" s="1"/>
    </row>
    <row r="165" spans="7:10" x14ac:dyDescent="0.25">
      <c r="G165" s="1"/>
      <c r="H165" s="1"/>
      <c r="I165" s="1"/>
    </row>
    <row r="166" spans="7:10" x14ac:dyDescent="0.25">
      <c r="G166" s="1"/>
      <c r="H166" s="1"/>
      <c r="I166" s="1"/>
    </row>
    <row r="167" spans="7:10" x14ac:dyDescent="0.25">
      <c r="G167" s="1"/>
      <c r="H167" s="1"/>
      <c r="I167" s="1"/>
    </row>
    <row r="168" spans="7:10" x14ac:dyDescent="0.25">
      <c r="G168" s="1"/>
      <c r="H168" s="1"/>
      <c r="I168" s="1"/>
    </row>
    <row r="169" spans="7:10" x14ac:dyDescent="0.25">
      <c r="G169" s="1"/>
      <c r="H169" s="1"/>
      <c r="I169" s="1"/>
    </row>
    <row r="170" spans="7:10" x14ac:dyDescent="0.25">
      <c r="G170" s="1"/>
      <c r="H170" s="1"/>
      <c r="I170" s="1"/>
    </row>
    <row r="171" spans="7:10" x14ac:dyDescent="0.25">
      <c r="G171" s="1"/>
      <c r="H171" s="1"/>
      <c r="I171" s="1"/>
      <c r="J171" s="1"/>
    </row>
    <row r="172" spans="7:10" x14ac:dyDescent="0.25">
      <c r="G172" s="1"/>
      <c r="H172" s="1"/>
      <c r="I172" s="1"/>
      <c r="J172" s="1"/>
    </row>
    <row r="173" spans="7:10" x14ac:dyDescent="0.25">
      <c r="G173" s="1"/>
      <c r="H173" s="1"/>
      <c r="I173" s="1"/>
      <c r="J173" s="1"/>
    </row>
    <row r="174" spans="7:10" x14ac:dyDescent="0.25">
      <c r="G174" s="1"/>
      <c r="H174" s="1"/>
      <c r="I174" s="1"/>
      <c r="J174" s="1"/>
    </row>
  </sheetData>
  <dataValidations count="1">
    <dataValidation type="decimal" allowBlank="1" showInputMessage="1" showErrorMessage="1" sqref="D115:D117" xr:uid="{00000000-0002-0000-0000-000000000000}">
      <formula1>0</formula1>
      <formula2>90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8"/>
  <sheetViews>
    <sheetView tabSelected="1" topLeftCell="C1" workbookViewId="0">
      <pane ySplit="1" topLeftCell="A101" activePane="bottomLeft" state="frozen"/>
      <selection pane="bottomLeft" activeCell="F106" sqref="F106"/>
    </sheetView>
  </sheetViews>
  <sheetFormatPr defaultRowHeight="15" x14ac:dyDescent="0.25"/>
  <cols>
    <col min="2" max="2" width="22.85546875" customWidth="1"/>
    <col min="4" max="6" width="13.7109375" customWidth="1"/>
    <col min="7" max="9" width="16.5703125" customWidth="1"/>
    <col min="10" max="10" width="83.140625" bestFit="1" customWidth="1"/>
  </cols>
  <sheetData>
    <row r="1" spans="1:11" s="3" customFormat="1" ht="30" x14ac:dyDescent="0.25">
      <c r="A1" s="3" t="s">
        <v>9</v>
      </c>
      <c r="B1" s="3" t="s">
        <v>0</v>
      </c>
      <c r="C1" s="3" t="s">
        <v>157</v>
      </c>
      <c r="D1" s="2" t="s">
        <v>158</v>
      </c>
      <c r="E1" s="2" t="s">
        <v>275</v>
      </c>
      <c r="F1" s="2" t="s">
        <v>276</v>
      </c>
      <c r="G1" s="3" t="s">
        <v>159</v>
      </c>
      <c r="H1" s="3" t="s">
        <v>204</v>
      </c>
      <c r="I1" s="3" t="s">
        <v>203</v>
      </c>
      <c r="J1" s="3" t="s">
        <v>160</v>
      </c>
      <c r="K1" s="3" t="s">
        <v>231</v>
      </c>
    </row>
    <row r="2" spans="1:11" x14ac:dyDescent="0.25">
      <c r="A2" t="s">
        <v>149</v>
      </c>
      <c r="B2" t="s">
        <v>161</v>
      </c>
      <c r="C2">
        <v>1984</v>
      </c>
      <c r="D2" s="1">
        <v>6720000</v>
      </c>
      <c r="E2" s="1">
        <f>G2/(2*1.96)</f>
        <v>117346.93877551021</v>
      </c>
      <c r="F2">
        <f>E2/D2</f>
        <v>1.7462342079689018E-2</v>
      </c>
      <c r="G2" s="1">
        <v>460000</v>
      </c>
      <c r="H2" s="1"/>
      <c r="I2" s="1"/>
      <c r="J2" t="s">
        <v>162</v>
      </c>
    </row>
    <row r="3" spans="1:11" x14ac:dyDescent="0.25">
      <c r="A3" t="s">
        <v>149</v>
      </c>
      <c r="B3" t="s">
        <v>161</v>
      </c>
      <c r="C3">
        <v>1984</v>
      </c>
      <c r="D3" s="1">
        <v>10243466</v>
      </c>
      <c r="E3" s="1">
        <f>G3/(2*1.96)</f>
        <v>729922.95918367349</v>
      </c>
      <c r="F3">
        <f t="shared" ref="F3:F56" si="0">E3/D3</f>
        <v>7.1257420016200917E-2</v>
      </c>
      <c r="G3" s="1">
        <v>2861298</v>
      </c>
      <c r="H3" s="1"/>
      <c r="I3" s="1"/>
      <c r="J3" t="s">
        <v>40</v>
      </c>
    </row>
    <row r="4" spans="1:11" x14ac:dyDescent="0.25">
      <c r="A4" t="s">
        <v>149</v>
      </c>
      <c r="B4" t="s">
        <v>161</v>
      </c>
      <c r="C4">
        <v>1985</v>
      </c>
      <c r="D4" s="1">
        <v>9205208</v>
      </c>
      <c r="E4" s="1">
        <f>G4/(2*1.96)</f>
        <v>417800</v>
      </c>
      <c r="F4">
        <f t="shared" si="0"/>
        <v>4.5387350291269897E-2</v>
      </c>
      <c r="G4" s="1">
        <v>1637776</v>
      </c>
      <c r="H4" s="1"/>
      <c r="I4" s="1"/>
      <c r="J4" t="s">
        <v>40</v>
      </c>
    </row>
    <row r="5" spans="1:11" x14ac:dyDescent="0.25">
      <c r="A5" t="s">
        <v>149</v>
      </c>
      <c r="B5" t="s">
        <v>161</v>
      </c>
      <c r="C5">
        <v>2013</v>
      </c>
      <c r="D5" s="1">
        <v>3909786</v>
      </c>
      <c r="E5" s="1">
        <f>G5/(2*1.96)</f>
        <v>143779.08163265308</v>
      </c>
      <c r="F5">
        <f t="shared" si="0"/>
        <v>3.6774156343250777E-2</v>
      </c>
      <c r="G5" s="1">
        <v>563614</v>
      </c>
      <c r="H5" s="1"/>
      <c r="I5" s="1"/>
      <c r="J5" t="s">
        <v>40</v>
      </c>
    </row>
    <row r="6" spans="1:11" x14ac:dyDescent="0.25">
      <c r="A6" t="s">
        <v>149</v>
      </c>
      <c r="B6" t="s">
        <v>161</v>
      </c>
      <c r="C6">
        <v>2023</v>
      </c>
      <c r="D6" s="1">
        <v>3858181.2732000002</v>
      </c>
      <c r="E6" s="1">
        <f>G6/(2*1.96)</f>
        <v>319220.0382653061</v>
      </c>
      <c r="F6">
        <f t="shared" si="0"/>
        <v>8.2738475893472718E-2</v>
      </c>
      <c r="G6" s="1">
        <f>I6-H6</f>
        <v>1251342.5499999998</v>
      </c>
      <c r="H6" s="1">
        <v>3272280</v>
      </c>
      <c r="I6" s="1">
        <v>4523622.55</v>
      </c>
      <c r="J6" t="s">
        <v>202</v>
      </c>
    </row>
    <row r="7" spans="1:11" x14ac:dyDescent="0.25">
      <c r="A7" t="s">
        <v>149</v>
      </c>
      <c r="B7" t="s">
        <v>163</v>
      </c>
      <c r="C7">
        <v>1973</v>
      </c>
      <c r="D7" s="1">
        <v>420000</v>
      </c>
      <c r="E7" s="1"/>
      <c r="H7" s="1"/>
      <c r="I7" s="1"/>
      <c r="J7" t="s">
        <v>164</v>
      </c>
    </row>
    <row r="8" spans="1:11" x14ac:dyDescent="0.25">
      <c r="A8" t="s">
        <v>149</v>
      </c>
      <c r="B8" t="s">
        <v>163</v>
      </c>
      <c r="C8">
        <v>1979</v>
      </c>
      <c r="D8" s="1">
        <v>1060000</v>
      </c>
      <c r="E8" s="1">
        <f t="shared" ref="E8:E13" si="1">G8/(2*1.96)</f>
        <v>91836.734693877559</v>
      </c>
      <c r="F8">
        <f t="shared" si="0"/>
        <v>8.6638428956488267E-2</v>
      </c>
      <c r="G8" s="1">
        <v>360000</v>
      </c>
      <c r="H8" s="1"/>
      <c r="I8" s="1"/>
      <c r="J8" t="s">
        <v>165</v>
      </c>
    </row>
    <row r="9" spans="1:11" x14ac:dyDescent="0.25">
      <c r="A9" t="s">
        <v>149</v>
      </c>
      <c r="B9" t="s">
        <v>163</v>
      </c>
      <c r="C9">
        <v>1984</v>
      </c>
      <c r="D9" s="1">
        <v>703610</v>
      </c>
      <c r="E9" s="1">
        <f t="shared" si="1"/>
        <v>25757.142857142859</v>
      </c>
      <c r="F9">
        <f t="shared" si="0"/>
        <v>3.6607130167483209E-2</v>
      </c>
      <c r="G9" s="1">
        <v>100968</v>
      </c>
      <c r="H9" s="1"/>
      <c r="I9" s="1"/>
      <c r="J9" t="s">
        <v>166</v>
      </c>
    </row>
    <row r="10" spans="1:11" x14ac:dyDescent="0.25">
      <c r="A10" t="s">
        <v>149</v>
      </c>
      <c r="B10" t="s">
        <v>163</v>
      </c>
      <c r="C10">
        <v>1985</v>
      </c>
      <c r="D10" s="1">
        <v>611452</v>
      </c>
      <c r="E10" s="1">
        <f t="shared" si="1"/>
        <v>21220.918367346938</v>
      </c>
      <c r="F10">
        <f t="shared" si="0"/>
        <v>3.4705779631674996E-2</v>
      </c>
      <c r="G10" s="1">
        <v>83186</v>
      </c>
      <c r="H10" s="1"/>
      <c r="I10" s="1"/>
      <c r="J10" t="s">
        <v>166</v>
      </c>
    </row>
    <row r="11" spans="1:11" x14ac:dyDescent="0.25">
      <c r="A11" t="s">
        <v>149</v>
      </c>
      <c r="B11" t="s">
        <v>163</v>
      </c>
      <c r="C11">
        <v>2001</v>
      </c>
      <c r="D11" s="1">
        <v>703732</v>
      </c>
      <c r="E11" s="1">
        <f t="shared" si="1"/>
        <v>22777.551020408162</v>
      </c>
      <c r="F11">
        <f t="shared" si="0"/>
        <v>3.2366797332518862E-2</v>
      </c>
      <c r="G11" s="1">
        <v>89288</v>
      </c>
      <c r="H11" s="1"/>
      <c r="I11" s="1"/>
      <c r="J11" t="s">
        <v>166</v>
      </c>
    </row>
    <row r="12" spans="1:11" x14ac:dyDescent="0.25">
      <c r="A12" t="s">
        <v>149</v>
      </c>
      <c r="B12" t="s">
        <v>163</v>
      </c>
      <c r="C12">
        <v>2012</v>
      </c>
      <c r="D12" s="1">
        <v>359484</v>
      </c>
      <c r="E12" s="1">
        <f t="shared" si="1"/>
        <v>25338.775510204083</v>
      </c>
      <c r="F12">
        <f t="shared" si="0"/>
        <v>7.0486518204437701E-2</v>
      </c>
      <c r="G12" s="1">
        <v>99328</v>
      </c>
      <c r="H12" s="1"/>
      <c r="I12" s="1"/>
      <c r="J12" t="s">
        <v>43</v>
      </c>
    </row>
    <row r="13" spans="1:11" x14ac:dyDescent="0.25">
      <c r="A13" t="s">
        <v>149</v>
      </c>
      <c r="B13" t="s">
        <v>163</v>
      </c>
      <c r="C13">
        <v>2022</v>
      </c>
      <c r="D13" s="1">
        <v>577080</v>
      </c>
      <c r="E13" s="1">
        <f t="shared" si="1"/>
        <v>50303.0612244898</v>
      </c>
      <c r="F13">
        <f t="shared" si="0"/>
        <v>8.716826302157378E-2</v>
      </c>
      <c r="G13" s="1">
        <f>I13-H13</f>
        <v>197188</v>
      </c>
      <c r="H13" s="1">
        <v>478486</v>
      </c>
      <c r="I13" s="1">
        <v>675674</v>
      </c>
      <c r="J13" t="s">
        <v>202</v>
      </c>
    </row>
    <row r="14" spans="1:11" x14ac:dyDescent="0.25">
      <c r="A14" t="s">
        <v>149</v>
      </c>
      <c r="B14" t="s">
        <v>167</v>
      </c>
      <c r="C14">
        <v>1973</v>
      </c>
      <c r="D14" s="1">
        <v>340000</v>
      </c>
      <c r="E14" s="1"/>
      <c r="H14" s="1"/>
      <c r="I14" s="1"/>
      <c r="J14" t="s">
        <v>164</v>
      </c>
    </row>
    <row r="15" spans="1:11" x14ac:dyDescent="0.25">
      <c r="A15" t="s">
        <v>149</v>
      </c>
      <c r="B15" t="s">
        <v>167</v>
      </c>
      <c r="C15">
        <v>1979</v>
      </c>
      <c r="D15" s="1">
        <v>599168</v>
      </c>
      <c r="E15" s="1">
        <f>G15/(2*1.96)</f>
        <v>38859.693877551021</v>
      </c>
      <c r="F15">
        <f t="shared" si="0"/>
        <v>6.4856090241052627E-2</v>
      </c>
      <c r="G15" s="1">
        <v>152330</v>
      </c>
      <c r="H15" s="1"/>
      <c r="I15" s="1"/>
      <c r="J15" t="s">
        <v>43</v>
      </c>
    </row>
    <row r="16" spans="1:11" x14ac:dyDescent="0.25">
      <c r="A16" t="s">
        <v>149</v>
      </c>
      <c r="B16" t="s">
        <v>167</v>
      </c>
      <c r="C16">
        <v>1997</v>
      </c>
      <c r="D16" s="1">
        <v>694032</v>
      </c>
      <c r="E16" s="1">
        <f>G16/(2*1.96)</f>
        <v>45201.020408163269</v>
      </c>
      <c r="F16">
        <f t="shared" si="0"/>
        <v>6.5128150298780565E-2</v>
      </c>
      <c r="G16" s="1">
        <v>177188</v>
      </c>
      <c r="H16" s="1"/>
      <c r="I16" s="1"/>
      <c r="J16" t="s">
        <v>43</v>
      </c>
    </row>
    <row r="17" spans="1:10" x14ac:dyDescent="0.25">
      <c r="A17" t="s">
        <v>149</v>
      </c>
      <c r="B17" t="s">
        <v>167</v>
      </c>
      <c r="C17">
        <v>2011</v>
      </c>
      <c r="D17" s="1">
        <v>268278</v>
      </c>
      <c r="E17" s="1">
        <f>G17/(2*1.96)</f>
        <v>29245.408163265307</v>
      </c>
      <c r="F17">
        <f t="shared" si="0"/>
        <v>0.10901157815126587</v>
      </c>
      <c r="G17" s="1">
        <v>114642</v>
      </c>
      <c r="H17" s="1"/>
      <c r="I17" s="1"/>
      <c r="J17" t="s">
        <v>43</v>
      </c>
    </row>
    <row r="18" spans="1:10" x14ac:dyDescent="0.25">
      <c r="A18" t="s">
        <v>149</v>
      </c>
      <c r="B18" t="s">
        <v>167</v>
      </c>
      <c r="C18">
        <v>2022</v>
      </c>
      <c r="D18" s="1">
        <v>283496</v>
      </c>
      <c r="E18" s="1">
        <f>G18/(2*1.96)</f>
        <v>53058.163265306124</v>
      </c>
      <c r="F18">
        <f t="shared" si="0"/>
        <v>0.18715665570345305</v>
      </c>
      <c r="G18" s="1">
        <f>I18-H18</f>
        <v>207988</v>
      </c>
      <c r="H18" s="1">
        <v>179502</v>
      </c>
      <c r="I18" s="1">
        <v>387490</v>
      </c>
      <c r="J18" t="s">
        <v>202</v>
      </c>
    </row>
    <row r="19" spans="1:10" x14ac:dyDescent="0.25">
      <c r="A19" t="s">
        <v>149</v>
      </c>
      <c r="B19" t="s">
        <v>168</v>
      </c>
      <c r="C19">
        <v>1973</v>
      </c>
      <c r="D19" s="1">
        <v>3950</v>
      </c>
      <c r="E19" s="1"/>
      <c r="H19" s="1"/>
      <c r="I19" s="1"/>
      <c r="J19" t="s">
        <v>14</v>
      </c>
    </row>
    <row r="20" spans="1:10" x14ac:dyDescent="0.25">
      <c r="A20" t="s">
        <v>149</v>
      </c>
      <c r="B20" t="s">
        <v>168</v>
      </c>
      <c r="C20">
        <v>1979</v>
      </c>
      <c r="D20" s="1">
        <v>13112</v>
      </c>
      <c r="E20" s="1"/>
      <c r="H20" s="1"/>
      <c r="I20" s="1"/>
      <c r="J20" t="s">
        <v>165</v>
      </c>
    </row>
    <row r="21" spans="1:10" x14ac:dyDescent="0.25">
      <c r="A21" t="s">
        <v>149</v>
      </c>
      <c r="B21" t="s">
        <v>168</v>
      </c>
      <c r="C21">
        <v>1984</v>
      </c>
      <c r="D21" s="1">
        <v>23876</v>
      </c>
      <c r="E21" s="1">
        <f>G21/(2*1.96)</f>
        <v>2865.3061224489797</v>
      </c>
      <c r="F21">
        <f t="shared" si="0"/>
        <v>0.12000779537816132</v>
      </c>
      <c r="G21" s="1">
        <v>11232</v>
      </c>
      <c r="H21" s="1"/>
      <c r="I21" s="1"/>
      <c r="J21" t="s">
        <v>14</v>
      </c>
    </row>
    <row r="22" spans="1:10" x14ac:dyDescent="0.25">
      <c r="A22" t="s">
        <v>149</v>
      </c>
      <c r="B22" t="s">
        <v>168</v>
      </c>
      <c r="C22">
        <v>2001</v>
      </c>
      <c r="D22" s="1">
        <v>2076</v>
      </c>
      <c r="E22" s="1">
        <f>G22/(2*1.96)</f>
        <v>271.42857142857144</v>
      </c>
      <c r="F22">
        <f t="shared" si="0"/>
        <v>0.13074593999449491</v>
      </c>
      <c r="G22" s="1">
        <v>1064</v>
      </c>
      <c r="H22" s="1"/>
      <c r="I22" s="1"/>
      <c r="J22" t="s">
        <v>14</v>
      </c>
    </row>
    <row r="23" spans="1:10" x14ac:dyDescent="0.25">
      <c r="A23" t="s">
        <v>149</v>
      </c>
      <c r="B23" t="s">
        <v>168</v>
      </c>
      <c r="C23">
        <v>2018</v>
      </c>
      <c r="D23" s="1">
        <v>3156</v>
      </c>
      <c r="E23" s="1">
        <f>G23/(2*1.96)</f>
        <v>460.71428571428572</v>
      </c>
      <c r="F23">
        <f t="shared" si="0"/>
        <v>0.14598044541010322</v>
      </c>
      <c r="G23" s="1">
        <v>1806</v>
      </c>
      <c r="H23" s="1"/>
      <c r="I23" s="1"/>
      <c r="J23" t="s">
        <v>48</v>
      </c>
    </row>
    <row r="24" spans="1:10" x14ac:dyDescent="0.25">
      <c r="A24" t="s">
        <v>149</v>
      </c>
      <c r="B24" t="s">
        <v>169</v>
      </c>
      <c r="C24">
        <v>1979</v>
      </c>
      <c r="D24" s="1">
        <v>7000</v>
      </c>
      <c r="E24" s="1"/>
      <c r="H24" s="1"/>
      <c r="I24" s="1"/>
      <c r="J24" t="s">
        <v>165</v>
      </c>
    </row>
    <row r="25" spans="1:10" x14ac:dyDescent="0.25">
      <c r="A25" t="s">
        <v>149</v>
      </c>
      <c r="B25" t="s">
        <v>169</v>
      </c>
      <c r="C25">
        <v>1984</v>
      </c>
      <c r="D25" s="1">
        <v>10000</v>
      </c>
      <c r="E25" s="1"/>
      <c r="H25" s="1"/>
      <c r="I25" s="1"/>
      <c r="J25" t="s">
        <v>35</v>
      </c>
    </row>
    <row r="26" spans="1:10" x14ac:dyDescent="0.25">
      <c r="A26" t="s">
        <v>149</v>
      </c>
      <c r="B26" t="s">
        <v>169</v>
      </c>
      <c r="C26">
        <v>2018</v>
      </c>
      <c r="D26" s="1">
        <v>5812</v>
      </c>
      <c r="E26" s="1">
        <f>G26/(2*1.96)</f>
        <v>689.79591836734699</v>
      </c>
      <c r="F26">
        <f t="shared" si="0"/>
        <v>0.11868477604393445</v>
      </c>
      <c r="G26" s="1">
        <v>2704</v>
      </c>
      <c r="H26" s="1"/>
      <c r="I26" s="1"/>
      <c r="J26" t="s">
        <v>48</v>
      </c>
    </row>
    <row r="27" spans="1:10" x14ac:dyDescent="0.25">
      <c r="A27" t="s">
        <v>149</v>
      </c>
      <c r="B27" t="s">
        <v>170</v>
      </c>
      <c r="C27">
        <v>1979</v>
      </c>
      <c r="D27" s="1">
        <v>15600</v>
      </c>
      <c r="E27" s="1"/>
      <c r="H27" s="1"/>
      <c r="I27" s="1"/>
      <c r="J27" t="s">
        <v>82</v>
      </c>
    </row>
    <row r="28" spans="1:10" x14ac:dyDescent="0.25">
      <c r="A28" t="s">
        <v>149</v>
      </c>
      <c r="B28" t="s">
        <v>170</v>
      </c>
      <c r="C28">
        <v>1984</v>
      </c>
      <c r="D28" s="1">
        <v>18000</v>
      </c>
      <c r="E28" s="1"/>
      <c r="H28" s="1"/>
      <c r="I28" s="1"/>
      <c r="J28" t="s">
        <v>35</v>
      </c>
    </row>
    <row r="29" spans="1:10" x14ac:dyDescent="0.25">
      <c r="A29" t="s">
        <v>149</v>
      </c>
      <c r="B29" t="s">
        <v>170</v>
      </c>
      <c r="C29">
        <v>2018</v>
      </c>
      <c r="D29" s="1">
        <v>17074</v>
      </c>
      <c r="E29" s="1">
        <f>G29/(2*1.96)</f>
        <v>2068.3673469387754</v>
      </c>
      <c r="F29">
        <f t="shared" si="0"/>
        <v>0.12114134631245024</v>
      </c>
      <c r="G29" s="1">
        <v>8108</v>
      </c>
      <c r="H29" s="1"/>
      <c r="I29" s="1"/>
      <c r="J29" t="s">
        <v>48</v>
      </c>
    </row>
    <row r="30" spans="1:10" x14ac:dyDescent="0.25">
      <c r="A30" t="s">
        <v>149</v>
      </c>
      <c r="B30" t="s">
        <v>171</v>
      </c>
      <c r="C30">
        <v>1974</v>
      </c>
      <c r="D30" s="1">
        <v>22380</v>
      </c>
      <c r="E30" s="1"/>
      <c r="H30" s="1"/>
      <c r="I30" s="1"/>
      <c r="J30" t="s">
        <v>166</v>
      </c>
    </row>
    <row r="31" spans="1:10" x14ac:dyDescent="0.25">
      <c r="A31" t="s">
        <v>149</v>
      </c>
      <c r="B31" t="s">
        <v>171</v>
      </c>
      <c r="C31">
        <v>1975</v>
      </c>
      <c r="D31" s="1">
        <v>32100</v>
      </c>
      <c r="E31" s="1"/>
      <c r="H31" s="1"/>
      <c r="I31" s="1"/>
      <c r="J31" t="s">
        <v>166</v>
      </c>
    </row>
    <row r="32" spans="1:10" x14ac:dyDescent="0.25">
      <c r="A32" t="s">
        <v>149</v>
      </c>
      <c r="B32" t="s">
        <v>171</v>
      </c>
      <c r="C32">
        <v>1977</v>
      </c>
      <c r="D32" s="1">
        <v>38954</v>
      </c>
      <c r="E32" s="1"/>
      <c r="H32" s="1"/>
      <c r="I32" s="1"/>
      <c r="J32" t="s">
        <v>166</v>
      </c>
    </row>
    <row r="33" spans="1:10" x14ac:dyDescent="0.25">
      <c r="A33" t="s">
        <v>149</v>
      </c>
      <c r="B33" t="s">
        <v>171</v>
      </c>
      <c r="C33">
        <v>2001</v>
      </c>
      <c r="D33" s="1">
        <v>27758</v>
      </c>
      <c r="E33" s="1">
        <f>G33/(2*1.96)</f>
        <v>1964.795918367347</v>
      </c>
      <c r="F33">
        <f t="shared" si="0"/>
        <v>7.0783050593246882E-2</v>
      </c>
      <c r="G33" s="1">
        <v>7702</v>
      </c>
      <c r="H33" s="1"/>
      <c r="I33" s="1"/>
      <c r="J33" t="s">
        <v>166</v>
      </c>
    </row>
    <row r="34" spans="1:10" x14ac:dyDescent="0.25">
      <c r="A34" t="s">
        <v>149</v>
      </c>
      <c r="B34" t="s">
        <v>171</v>
      </c>
      <c r="C34">
        <v>2006</v>
      </c>
      <c r="D34" s="1">
        <v>17546</v>
      </c>
      <c r="E34" s="1">
        <f>G34/(2*1.96)</f>
        <v>1264.795918367347</v>
      </c>
      <c r="F34">
        <f t="shared" si="0"/>
        <v>7.2084573029029236E-2</v>
      </c>
      <c r="G34" s="1">
        <v>4958</v>
      </c>
      <c r="H34" s="1"/>
      <c r="I34" s="1"/>
      <c r="J34" t="s">
        <v>20</v>
      </c>
    </row>
    <row r="35" spans="1:10" x14ac:dyDescent="0.25">
      <c r="A35" t="s">
        <v>149</v>
      </c>
      <c r="B35" t="s">
        <v>171</v>
      </c>
      <c r="C35">
        <v>2016</v>
      </c>
      <c r="D35" s="1">
        <v>21580</v>
      </c>
      <c r="E35" s="1">
        <f>G35/(2*1.96)</f>
        <v>1862.2448979591836</v>
      </c>
      <c r="F35">
        <f t="shared" si="0"/>
        <v>8.6294944298386633E-2</v>
      </c>
      <c r="G35" s="1">
        <v>7300</v>
      </c>
      <c r="H35" s="1"/>
      <c r="I35" s="1"/>
      <c r="J35" t="s">
        <v>20</v>
      </c>
    </row>
    <row r="36" spans="1:10" x14ac:dyDescent="0.25">
      <c r="A36" t="s">
        <v>149</v>
      </c>
      <c r="B36" t="s">
        <v>172</v>
      </c>
      <c r="C36">
        <v>1978</v>
      </c>
      <c r="D36" s="1">
        <v>144000</v>
      </c>
      <c r="E36" s="1"/>
      <c r="H36" s="1"/>
      <c r="I36" s="1"/>
      <c r="J36" t="s">
        <v>35</v>
      </c>
    </row>
    <row r="37" spans="1:10" x14ac:dyDescent="0.25">
      <c r="A37" t="s">
        <v>149</v>
      </c>
      <c r="B37" t="s">
        <v>172</v>
      </c>
      <c r="C37">
        <v>2001</v>
      </c>
      <c r="D37" s="1">
        <v>130560</v>
      </c>
      <c r="E37" s="1">
        <f t="shared" ref="E37:E47" si="2">G37/(2*1.96)</f>
        <v>9106.1224489795914</v>
      </c>
      <c r="F37">
        <f t="shared" si="0"/>
        <v>6.9746648659463784E-2</v>
      </c>
      <c r="G37" s="1">
        <v>35696</v>
      </c>
      <c r="H37" s="1"/>
      <c r="I37" s="1"/>
      <c r="J37" t="s">
        <v>166</v>
      </c>
    </row>
    <row r="38" spans="1:10" x14ac:dyDescent="0.25">
      <c r="A38" t="s">
        <v>149</v>
      </c>
      <c r="B38" t="s">
        <v>172</v>
      </c>
      <c r="C38">
        <v>2008</v>
      </c>
      <c r="D38" s="1">
        <v>207766</v>
      </c>
      <c r="E38" s="1">
        <f t="shared" si="2"/>
        <v>12403.571428571429</v>
      </c>
      <c r="F38">
        <f t="shared" si="0"/>
        <v>5.9699717126822621E-2</v>
      </c>
      <c r="G38" s="1">
        <v>48622</v>
      </c>
      <c r="H38" s="1"/>
      <c r="I38" s="1"/>
      <c r="J38" t="s">
        <v>173</v>
      </c>
    </row>
    <row r="39" spans="1:10" x14ac:dyDescent="0.25">
      <c r="A39" t="s">
        <v>149</v>
      </c>
      <c r="B39" t="s">
        <v>172</v>
      </c>
      <c r="C39">
        <v>2015</v>
      </c>
      <c r="D39" s="1">
        <v>98810</v>
      </c>
      <c r="E39" s="1">
        <f t="shared" si="2"/>
        <v>6666.3265306122448</v>
      </c>
      <c r="F39">
        <f t="shared" si="0"/>
        <v>6.7466112039391207E-2</v>
      </c>
      <c r="G39" s="1">
        <v>26132</v>
      </c>
      <c r="H39" s="1"/>
      <c r="I39" s="1"/>
      <c r="J39" t="s">
        <v>20</v>
      </c>
    </row>
    <row r="40" spans="1:10" x14ac:dyDescent="0.25">
      <c r="A40" t="s">
        <v>149</v>
      </c>
      <c r="B40" t="s">
        <v>172</v>
      </c>
      <c r="C40">
        <v>2022</v>
      </c>
      <c r="D40" s="1">
        <v>87708</v>
      </c>
      <c r="E40" s="1">
        <f t="shared" si="2"/>
        <v>14267.857142857143</v>
      </c>
      <c r="F40">
        <f t="shared" si="0"/>
        <v>0.16267452390725068</v>
      </c>
      <c r="G40" s="1">
        <f>I40-H40</f>
        <v>55930</v>
      </c>
      <c r="H40" s="1">
        <v>59742</v>
      </c>
      <c r="I40" s="1">
        <v>115672</v>
      </c>
      <c r="J40" t="s">
        <v>202</v>
      </c>
    </row>
    <row r="41" spans="1:10" x14ac:dyDescent="0.25">
      <c r="A41" t="s">
        <v>149</v>
      </c>
      <c r="B41" t="s">
        <v>273</v>
      </c>
      <c r="C41">
        <v>2013</v>
      </c>
      <c r="D41" s="1">
        <f>31430*2</f>
        <v>62860</v>
      </c>
      <c r="E41" s="1">
        <f t="shared" si="2"/>
        <v>7404.0816326530612</v>
      </c>
      <c r="F41">
        <f t="shared" si="0"/>
        <v>0.11778685384430577</v>
      </c>
      <c r="G41" s="1">
        <f>I41-H41</f>
        <v>29024</v>
      </c>
      <c r="H41" s="1">
        <f>24387*2</f>
        <v>48774</v>
      </c>
      <c r="I41" s="1">
        <f>38899*2</f>
        <v>77798</v>
      </c>
      <c r="J41" t="s">
        <v>274</v>
      </c>
    </row>
    <row r="42" spans="1:10" x14ac:dyDescent="0.25">
      <c r="A42" t="s">
        <v>149</v>
      </c>
      <c r="B42" t="s">
        <v>273</v>
      </c>
      <c r="C42">
        <v>2023</v>
      </c>
      <c r="D42" s="1">
        <f>36307*2</f>
        <v>72614</v>
      </c>
      <c r="E42" s="1">
        <f t="shared" si="2"/>
        <v>9548.9795918367345</v>
      </c>
      <c r="F42">
        <f t="shared" si="0"/>
        <v>0.131503285755319</v>
      </c>
      <c r="G42" s="1">
        <f>I42-H42</f>
        <v>37432</v>
      </c>
      <c r="H42" s="1">
        <f>27222*2</f>
        <v>54444</v>
      </c>
      <c r="I42" s="1">
        <f>45938*2</f>
        <v>91876</v>
      </c>
      <c r="J42" t="s">
        <v>274</v>
      </c>
    </row>
    <row r="43" spans="1:10" x14ac:dyDescent="0.25">
      <c r="A43" t="s">
        <v>149</v>
      </c>
      <c r="B43" t="s">
        <v>174</v>
      </c>
      <c r="C43">
        <v>1983</v>
      </c>
      <c r="D43" s="1">
        <v>108000</v>
      </c>
      <c r="E43" s="1">
        <f t="shared" si="2"/>
        <v>14330.612244897959</v>
      </c>
      <c r="F43">
        <f t="shared" si="0"/>
        <v>0.13269085411942555</v>
      </c>
      <c r="G43" s="1">
        <v>56176</v>
      </c>
      <c r="H43" s="1"/>
      <c r="I43" s="1"/>
      <c r="J43" t="s">
        <v>100</v>
      </c>
    </row>
    <row r="44" spans="1:10" x14ac:dyDescent="0.25">
      <c r="A44" t="s">
        <v>149</v>
      </c>
      <c r="B44" t="s">
        <v>174</v>
      </c>
      <c r="C44">
        <v>1997</v>
      </c>
      <c r="D44" s="1">
        <v>94758</v>
      </c>
      <c r="E44" s="1">
        <f t="shared" si="2"/>
        <v>5698.4693877551017</v>
      </c>
      <c r="F44">
        <f t="shared" si="0"/>
        <v>6.0137079589639944E-2</v>
      </c>
      <c r="G44" s="1">
        <v>22338</v>
      </c>
      <c r="H44" s="1"/>
      <c r="I44" s="1"/>
      <c r="J44" t="s">
        <v>100</v>
      </c>
    </row>
    <row r="45" spans="1:10" x14ac:dyDescent="0.25">
      <c r="A45" t="s">
        <v>149</v>
      </c>
      <c r="B45" t="s">
        <v>174</v>
      </c>
      <c r="C45">
        <v>1998</v>
      </c>
      <c r="D45" s="1">
        <v>115206</v>
      </c>
      <c r="E45" s="1">
        <f t="shared" si="2"/>
        <v>6343.8775510204086</v>
      </c>
      <c r="F45">
        <f t="shared" si="0"/>
        <v>5.5065513523778351E-2</v>
      </c>
      <c r="G45" s="1">
        <v>24868</v>
      </c>
      <c r="H45" s="1"/>
      <c r="I45" s="1"/>
      <c r="J45" t="s">
        <v>100</v>
      </c>
    </row>
    <row r="46" spans="1:10" x14ac:dyDescent="0.25">
      <c r="A46" t="s">
        <v>149</v>
      </c>
      <c r="B46" t="s">
        <v>174</v>
      </c>
      <c r="C46">
        <v>2001</v>
      </c>
      <c r="D46" s="1">
        <v>96486</v>
      </c>
      <c r="E46" s="1">
        <f t="shared" si="2"/>
        <v>5459.6938775510207</v>
      </c>
      <c r="F46">
        <f t="shared" si="0"/>
        <v>5.6585347900742294E-2</v>
      </c>
      <c r="G46" s="1">
        <v>21402</v>
      </c>
      <c r="H46" s="1"/>
      <c r="I46" s="1"/>
      <c r="J46" t="s">
        <v>100</v>
      </c>
    </row>
    <row r="47" spans="1:10" x14ac:dyDescent="0.25">
      <c r="A47" t="s">
        <v>149</v>
      </c>
      <c r="B47" t="s">
        <v>174</v>
      </c>
      <c r="C47">
        <v>2017</v>
      </c>
      <c r="D47" s="1">
        <v>77832</v>
      </c>
      <c r="E47" s="1">
        <f t="shared" si="2"/>
        <v>4463.7755102040819</v>
      </c>
      <c r="F47">
        <f t="shared" si="0"/>
        <v>5.7351417286001669E-2</v>
      </c>
      <c r="G47" s="1">
        <v>17498</v>
      </c>
      <c r="H47" s="1"/>
      <c r="I47" s="1"/>
      <c r="J47" t="s">
        <v>100</v>
      </c>
    </row>
    <row r="48" spans="1:10" x14ac:dyDescent="0.25">
      <c r="A48" t="s">
        <v>149</v>
      </c>
      <c r="B48" t="s">
        <v>175</v>
      </c>
      <c r="C48">
        <v>1966</v>
      </c>
      <c r="D48" s="1">
        <v>30000</v>
      </c>
      <c r="E48" s="1"/>
      <c r="H48" s="1"/>
      <c r="I48" s="1"/>
      <c r="J48" t="s">
        <v>176</v>
      </c>
    </row>
    <row r="49" spans="1:10" x14ac:dyDescent="0.25">
      <c r="A49" t="s">
        <v>149</v>
      </c>
      <c r="B49" t="s">
        <v>175</v>
      </c>
      <c r="C49">
        <v>2000</v>
      </c>
      <c r="D49" s="1">
        <v>58832</v>
      </c>
      <c r="E49" s="1">
        <f>G49/(2*1.96)</f>
        <v>3265.8163265306125</v>
      </c>
      <c r="F49">
        <f t="shared" si="0"/>
        <v>5.5510883983726757E-2</v>
      </c>
      <c r="G49" s="1">
        <v>12802</v>
      </c>
      <c r="H49" s="1"/>
      <c r="I49" s="1"/>
      <c r="J49" t="s">
        <v>29</v>
      </c>
    </row>
    <row r="50" spans="1:10" x14ac:dyDescent="0.25">
      <c r="A50" t="s">
        <v>149</v>
      </c>
      <c r="B50" t="s">
        <v>175</v>
      </c>
      <c r="C50">
        <v>2018</v>
      </c>
      <c r="D50" s="1">
        <v>43286</v>
      </c>
      <c r="E50" s="1">
        <f>G50/(2*1.96)</f>
        <v>2397.9591836734694</v>
      </c>
      <c r="F50">
        <f t="shared" si="0"/>
        <v>5.5398031318982334E-2</v>
      </c>
      <c r="G50" s="1">
        <v>9400</v>
      </c>
      <c r="H50" s="1"/>
      <c r="I50" s="1"/>
      <c r="J50" t="s">
        <v>29</v>
      </c>
    </row>
    <row r="51" spans="1:10" x14ac:dyDescent="0.25">
      <c r="A51" t="s">
        <v>210</v>
      </c>
      <c r="B51" t="s">
        <v>211</v>
      </c>
      <c r="C51">
        <v>1977</v>
      </c>
      <c r="D51" s="1">
        <v>28000</v>
      </c>
      <c r="E51" s="1"/>
      <c r="H51" s="1"/>
      <c r="I51" s="1"/>
      <c r="J51" t="s">
        <v>230</v>
      </c>
    </row>
    <row r="52" spans="1:10" x14ac:dyDescent="0.25">
      <c r="A52" t="s">
        <v>210</v>
      </c>
      <c r="B52" t="s">
        <v>211</v>
      </c>
      <c r="C52" t="s">
        <v>226</v>
      </c>
      <c r="D52" s="1">
        <v>10000</v>
      </c>
      <c r="E52" s="1"/>
      <c r="H52" s="1"/>
      <c r="I52" s="1"/>
      <c r="J52" t="s">
        <v>227</v>
      </c>
    </row>
    <row r="53" spans="1:10" x14ac:dyDescent="0.25">
      <c r="A53" t="s">
        <v>210</v>
      </c>
      <c r="B53" t="s">
        <v>211</v>
      </c>
      <c r="C53">
        <v>2018</v>
      </c>
      <c r="D53" s="1">
        <v>33988</v>
      </c>
      <c r="E53" s="1">
        <f>G53/(2*1.96)</f>
        <v>6791.8367346938776</v>
      </c>
      <c r="F53">
        <f t="shared" si="0"/>
        <v>0.19983043234947268</v>
      </c>
      <c r="G53" s="1">
        <f>I53-H53</f>
        <v>26624</v>
      </c>
      <c r="H53" s="1">
        <v>22004</v>
      </c>
      <c r="I53" s="1">
        <v>48628</v>
      </c>
      <c r="J53" t="s">
        <v>224</v>
      </c>
    </row>
    <row r="54" spans="1:10" x14ac:dyDescent="0.25">
      <c r="A54" t="s">
        <v>210</v>
      </c>
      <c r="B54" t="s">
        <v>213</v>
      </c>
      <c r="C54">
        <v>1977</v>
      </c>
      <c r="D54" s="1">
        <v>8000</v>
      </c>
      <c r="E54" s="1"/>
      <c r="H54" s="1"/>
      <c r="I54" s="1"/>
      <c r="J54" t="s">
        <v>230</v>
      </c>
    </row>
    <row r="55" spans="1:10" x14ac:dyDescent="0.25">
      <c r="A55" t="s">
        <v>210</v>
      </c>
      <c r="B55" t="s">
        <v>213</v>
      </c>
      <c r="C55" t="s">
        <v>226</v>
      </c>
      <c r="D55" s="1">
        <v>5600</v>
      </c>
      <c r="E55" s="1"/>
      <c r="H55" s="1"/>
      <c r="I55" s="1"/>
      <c r="J55" t="s">
        <v>227</v>
      </c>
    </row>
    <row r="56" spans="1:10" x14ac:dyDescent="0.25">
      <c r="A56" t="s">
        <v>210</v>
      </c>
      <c r="B56" t="s">
        <v>213</v>
      </c>
      <c r="C56">
        <v>2018</v>
      </c>
      <c r="D56" s="1">
        <v>19540</v>
      </c>
      <c r="E56" s="1">
        <f>G56/(2*1.96)</f>
        <v>4178.5714285714284</v>
      </c>
      <c r="F56">
        <f t="shared" si="0"/>
        <v>0.2138470536628162</v>
      </c>
      <c r="G56" s="1">
        <f>I56-H56</f>
        <v>16380</v>
      </c>
      <c r="H56" s="1">
        <v>12038</v>
      </c>
      <c r="I56" s="1">
        <v>28418</v>
      </c>
      <c r="J56" t="s">
        <v>219</v>
      </c>
    </row>
    <row r="57" spans="1:10" x14ac:dyDescent="0.25">
      <c r="A57" t="s">
        <v>210</v>
      </c>
      <c r="B57" t="s">
        <v>214</v>
      </c>
      <c r="C57">
        <v>1977</v>
      </c>
      <c r="D57" s="1">
        <v>1100</v>
      </c>
      <c r="E57" s="1"/>
      <c r="H57" s="1"/>
      <c r="I57" s="1"/>
      <c r="J57" t="s">
        <v>230</v>
      </c>
    </row>
    <row r="58" spans="1:10" x14ac:dyDescent="0.25">
      <c r="A58" t="s">
        <v>210</v>
      </c>
      <c r="B58" t="s">
        <v>214</v>
      </c>
      <c r="C58" t="s">
        <v>226</v>
      </c>
      <c r="D58" s="1">
        <v>1412</v>
      </c>
      <c r="E58" s="1"/>
      <c r="H58" s="1"/>
      <c r="I58" s="1"/>
      <c r="J58" t="s">
        <v>227</v>
      </c>
    </row>
    <row r="59" spans="1:10" x14ac:dyDescent="0.25">
      <c r="A59" t="s">
        <v>210</v>
      </c>
      <c r="B59" t="s">
        <v>214</v>
      </c>
      <c r="C59" t="s">
        <v>218</v>
      </c>
      <c r="D59" s="1">
        <v>8000</v>
      </c>
      <c r="E59" s="1"/>
      <c r="H59" s="1"/>
      <c r="I59" s="1"/>
      <c r="J59" t="s">
        <v>219</v>
      </c>
    </row>
    <row r="60" spans="1:10" x14ac:dyDescent="0.25">
      <c r="A60" t="s">
        <v>210</v>
      </c>
      <c r="B60" t="s">
        <v>216</v>
      </c>
      <c r="C60">
        <v>1977</v>
      </c>
      <c r="D60" s="1">
        <v>100</v>
      </c>
      <c r="E60" s="1"/>
      <c r="H60" s="1"/>
      <c r="I60" s="1"/>
      <c r="J60" t="s">
        <v>230</v>
      </c>
    </row>
    <row r="61" spans="1:10" x14ac:dyDescent="0.25">
      <c r="A61" t="s">
        <v>210</v>
      </c>
      <c r="B61" t="s">
        <v>216</v>
      </c>
      <c r="C61" t="s">
        <v>226</v>
      </c>
      <c r="D61" s="1">
        <v>228</v>
      </c>
      <c r="E61" s="1"/>
      <c r="H61" s="1"/>
      <c r="I61" s="1"/>
      <c r="J61" t="s">
        <v>227</v>
      </c>
    </row>
    <row r="62" spans="1:10" x14ac:dyDescent="0.25">
      <c r="A62" t="s">
        <v>210</v>
      </c>
      <c r="B62" t="s">
        <v>216</v>
      </c>
      <c r="C62" t="s">
        <v>218</v>
      </c>
      <c r="D62" s="1">
        <v>342</v>
      </c>
      <c r="E62" s="1"/>
      <c r="H62" s="1"/>
      <c r="I62" s="1"/>
      <c r="J62" t="s">
        <v>219</v>
      </c>
    </row>
    <row r="63" spans="1:10" x14ac:dyDescent="0.25">
      <c r="A63" t="s">
        <v>210</v>
      </c>
      <c r="B63" t="s">
        <v>215</v>
      </c>
      <c r="C63" t="s">
        <v>226</v>
      </c>
      <c r="D63" s="1">
        <v>800</v>
      </c>
      <c r="E63" s="1"/>
      <c r="H63" s="1"/>
      <c r="I63" s="1"/>
      <c r="J63" t="s">
        <v>227</v>
      </c>
    </row>
    <row r="64" spans="1:10" x14ac:dyDescent="0.25">
      <c r="A64" t="s">
        <v>210</v>
      </c>
      <c r="B64" t="s">
        <v>215</v>
      </c>
      <c r="C64" t="s">
        <v>218</v>
      </c>
      <c r="D64" s="1">
        <v>754</v>
      </c>
      <c r="E64" s="1"/>
      <c r="H64" s="1"/>
      <c r="I64" s="1"/>
      <c r="J64" t="s">
        <v>219</v>
      </c>
    </row>
    <row r="65" spans="1:11" x14ac:dyDescent="0.25">
      <c r="A65" t="s">
        <v>210</v>
      </c>
      <c r="B65" t="s">
        <v>217</v>
      </c>
      <c r="C65">
        <v>1977</v>
      </c>
      <c r="D65" s="1">
        <v>100</v>
      </c>
      <c r="E65" s="1"/>
      <c r="H65" s="1"/>
      <c r="I65" s="1"/>
      <c r="J65" t="s">
        <v>230</v>
      </c>
    </row>
    <row r="66" spans="1:11" x14ac:dyDescent="0.25">
      <c r="A66" t="s">
        <v>210</v>
      </c>
      <c r="B66" t="s">
        <v>217</v>
      </c>
      <c r="C66" t="s">
        <v>226</v>
      </c>
      <c r="D66" s="1">
        <v>400</v>
      </c>
      <c r="E66" s="1"/>
      <c r="H66" s="1"/>
      <c r="I66" s="1"/>
      <c r="J66" t="s">
        <v>227</v>
      </c>
    </row>
    <row r="67" spans="1:11" x14ac:dyDescent="0.25">
      <c r="A67" t="s">
        <v>210</v>
      </c>
      <c r="B67" t="s">
        <v>217</v>
      </c>
      <c r="C67" t="s">
        <v>218</v>
      </c>
      <c r="D67" s="1">
        <v>0</v>
      </c>
      <c r="E67" s="1"/>
      <c r="H67" s="1"/>
      <c r="I67" s="1"/>
      <c r="J67" t="s">
        <v>219</v>
      </c>
    </row>
    <row r="68" spans="1:11" x14ac:dyDescent="0.25">
      <c r="A68" t="s">
        <v>147</v>
      </c>
      <c r="B68" t="s">
        <v>199</v>
      </c>
      <c r="C68" t="s">
        <v>200</v>
      </c>
      <c r="D68" s="1">
        <v>355500</v>
      </c>
      <c r="E68" s="1"/>
      <c r="H68" s="1"/>
      <c r="I68" s="1"/>
      <c r="J68" t="s">
        <v>206</v>
      </c>
    </row>
    <row r="69" spans="1:11" x14ac:dyDescent="0.25">
      <c r="A69" t="s">
        <v>147</v>
      </c>
      <c r="B69" t="s">
        <v>199</v>
      </c>
      <c r="C69">
        <v>2004</v>
      </c>
      <c r="D69" s="1">
        <v>346962</v>
      </c>
      <c r="E69" s="1">
        <f t="shared" ref="E69:E74" si="3">G69/(2*1.96)</f>
        <v>50194.897959183676</v>
      </c>
      <c r="F69">
        <f t="shared" ref="F69:F110" si="4">E69/D69</f>
        <v>0.14466972740295386</v>
      </c>
      <c r="G69" s="1">
        <f t="shared" ref="G69:G74" si="5">I69-H69</f>
        <v>196764</v>
      </c>
      <c r="H69" s="1">
        <v>257488</v>
      </c>
      <c r="I69" s="1">
        <v>454252</v>
      </c>
      <c r="J69" t="s">
        <v>201</v>
      </c>
    </row>
    <row r="70" spans="1:11" x14ac:dyDescent="0.25">
      <c r="A70" t="s">
        <v>147</v>
      </c>
      <c r="B70" t="s">
        <v>199</v>
      </c>
      <c r="C70">
        <v>2008</v>
      </c>
      <c r="D70" s="1">
        <v>506508</v>
      </c>
      <c r="E70" s="1">
        <f t="shared" si="3"/>
        <v>28887.755102040817</v>
      </c>
      <c r="F70">
        <f t="shared" si="4"/>
        <v>5.7033166508803051E-2</v>
      </c>
      <c r="G70" s="1">
        <f t="shared" si="5"/>
        <v>113240</v>
      </c>
      <c r="H70" s="1">
        <v>448112</v>
      </c>
      <c r="I70" s="1">
        <v>561352</v>
      </c>
      <c r="J70" t="s">
        <v>205</v>
      </c>
    </row>
    <row r="71" spans="1:11" x14ac:dyDescent="0.25">
      <c r="A71" t="s">
        <v>147</v>
      </c>
      <c r="B71" t="s">
        <v>199</v>
      </c>
      <c r="C71">
        <v>2011</v>
      </c>
      <c r="D71" s="1">
        <v>399870</v>
      </c>
      <c r="E71" s="1">
        <f t="shared" si="3"/>
        <v>29011.734693877552</v>
      </c>
      <c r="F71">
        <f t="shared" si="4"/>
        <v>7.2552916432534448E-2</v>
      </c>
      <c r="G71" s="1">
        <f t="shared" si="5"/>
        <v>113726</v>
      </c>
      <c r="H71" s="1">
        <v>343418</v>
      </c>
      <c r="I71" s="1">
        <v>457144</v>
      </c>
      <c r="J71" t="s">
        <v>201</v>
      </c>
    </row>
    <row r="72" spans="1:11" x14ac:dyDescent="0.25">
      <c r="A72" t="s">
        <v>152</v>
      </c>
      <c r="B72" t="s">
        <v>220</v>
      </c>
      <c r="C72">
        <v>1991</v>
      </c>
      <c r="D72" s="1">
        <v>19600</v>
      </c>
      <c r="E72" s="1">
        <f t="shared" si="3"/>
        <v>3010.204081632653</v>
      </c>
      <c r="F72">
        <f t="shared" si="4"/>
        <v>0.15358184089962515</v>
      </c>
      <c r="G72" s="1">
        <f t="shared" si="5"/>
        <v>11800</v>
      </c>
      <c r="H72" s="1">
        <v>14400</v>
      </c>
      <c r="I72" s="1">
        <v>26200</v>
      </c>
      <c r="J72" t="s">
        <v>221</v>
      </c>
    </row>
    <row r="73" spans="1:11" x14ac:dyDescent="0.25">
      <c r="A73" t="s">
        <v>152</v>
      </c>
      <c r="B73" t="s">
        <v>220</v>
      </c>
      <c r="C73">
        <v>2018</v>
      </c>
      <c r="D73" s="1">
        <v>10712</v>
      </c>
      <c r="E73" s="1">
        <f t="shared" si="3"/>
        <v>1215.3061224489795</v>
      </c>
      <c r="F73">
        <f t="shared" si="4"/>
        <v>0.11345277468717135</v>
      </c>
      <c r="G73" s="1">
        <f t="shared" si="5"/>
        <v>4764</v>
      </c>
      <c r="H73" s="1">
        <v>8592</v>
      </c>
      <c r="I73" s="1">
        <v>13356</v>
      </c>
      <c r="J73" t="s">
        <v>153</v>
      </c>
    </row>
    <row r="74" spans="1:11" x14ac:dyDescent="0.25">
      <c r="A74" t="s">
        <v>155</v>
      </c>
      <c r="B74" t="s">
        <v>187</v>
      </c>
      <c r="C74">
        <v>2001</v>
      </c>
      <c r="D74" s="1">
        <v>30</v>
      </c>
      <c r="E74" s="1">
        <f t="shared" si="3"/>
        <v>13.775510204081632</v>
      </c>
      <c r="F74">
        <f t="shared" si="4"/>
        <v>0.45918367346938777</v>
      </c>
      <c r="G74" s="1">
        <f t="shared" si="5"/>
        <v>54</v>
      </c>
      <c r="H74" s="1">
        <v>6</v>
      </c>
      <c r="I74" s="1">
        <v>60</v>
      </c>
      <c r="J74" t="s">
        <v>183</v>
      </c>
    </row>
    <row r="75" spans="1:11" x14ac:dyDescent="0.25">
      <c r="A75" t="s">
        <v>155</v>
      </c>
      <c r="B75" t="s">
        <v>187</v>
      </c>
      <c r="C75">
        <v>2021</v>
      </c>
      <c r="D75" s="1">
        <v>0</v>
      </c>
      <c r="E75" s="1"/>
      <c r="H75" s="1"/>
      <c r="I75" s="1"/>
      <c r="J75" t="s">
        <v>236</v>
      </c>
      <c r="K75" t="s">
        <v>237</v>
      </c>
    </row>
    <row r="76" spans="1:11" x14ac:dyDescent="0.25">
      <c r="A76" t="s">
        <v>155</v>
      </c>
      <c r="B76" t="s">
        <v>189</v>
      </c>
      <c r="C76">
        <v>2000</v>
      </c>
      <c r="D76" s="1">
        <v>40</v>
      </c>
      <c r="E76" s="1"/>
      <c r="H76" s="1"/>
      <c r="I76" s="1"/>
      <c r="J76" t="s">
        <v>183</v>
      </c>
    </row>
    <row r="77" spans="1:11" x14ac:dyDescent="0.25">
      <c r="A77" t="s">
        <v>155</v>
      </c>
      <c r="B77" t="s">
        <v>189</v>
      </c>
      <c r="C77">
        <v>2019</v>
      </c>
      <c r="D77" s="1">
        <v>8</v>
      </c>
      <c r="E77" s="1"/>
      <c r="H77" s="1"/>
      <c r="I77" s="1"/>
      <c r="J77" t="s">
        <v>236</v>
      </c>
      <c r="K77" t="s">
        <v>240</v>
      </c>
    </row>
    <row r="78" spans="1:11" x14ac:dyDescent="0.25">
      <c r="A78" t="s">
        <v>155</v>
      </c>
      <c r="B78" t="s">
        <v>249</v>
      </c>
      <c r="C78">
        <v>2001</v>
      </c>
      <c r="D78" s="1">
        <v>0</v>
      </c>
      <c r="E78" s="1"/>
      <c r="H78" s="1"/>
      <c r="I78" s="1"/>
      <c r="J78" t="s">
        <v>183</v>
      </c>
    </row>
    <row r="79" spans="1:11" x14ac:dyDescent="0.25">
      <c r="A79" t="s">
        <v>155</v>
      </c>
      <c r="B79" t="s">
        <v>249</v>
      </c>
      <c r="C79">
        <v>2019</v>
      </c>
      <c r="D79" s="1">
        <v>2</v>
      </c>
      <c r="E79" s="1"/>
      <c r="H79" s="1"/>
      <c r="I79" s="1"/>
      <c r="J79" t="s">
        <v>236</v>
      </c>
    </row>
    <row r="80" spans="1:11" x14ac:dyDescent="0.25">
      <c r="A80" t="s">
        <v>155</v>
      </c>
      <c r="B80" t="s">
        <v>190</v>
      </c>
      <c r="C80">
        <v>2001</v>
      </c>
      <c r="D80" s="1">
        <v>0</v>
      </c>
      <c r="E80" s="1"/>
      <c r="H80" s="1"/>
      <c r="I80" s="1"/>
      <c r="J80" t="s">
        <v>183</v>
      </c>
    </row>
    <row r="81" spans="1:11" x14ac:dyDescent="0.25">
      <c r="A81" t="s">
        <v>155</v>
      </c>
      <c r="B81" t="s">
        <v>190</v>
      </c>
      <c r="C81">
        <v>2021</v>
      </c>
      <c r="D81" s="1">
        <v>0</v>
      </c>
      <c r="E81" s="1"/>
      <c r="H81" s="1"/>
      <c r="I81" s="1"/>
      <c r="J81" t="s">
        <v>236</v>
      </c>
      <c r="K81" t="s">
        <v>240</v>
      </c>
    </row>
    <row r="82" spans="1:11" x14ac:dyDescent="0.25">
      <c r="A82" t="s">
        <v>155</v>
      </c>
      <c r="B82" t="s">
        <v>181</v>
      </c>
      <c r="C82">
        <v>2001</v>
      </c>
      <c r="D82" s="1">
        <v>2850</v>
      </c>
      <c r="E82" s="1">
        <f>G82/(2*1.96)</f>
        <v>242.85714285714286</v>
      </c>
      <c r="F82">
        <f t="shared" si="4"/>
        <v>8.5213032581453629E-2</v>
      </c>
      <c r="G82" s="1">
        <f>I82-H82</f>
        <v>952</v>
      </c>
      <c r="H82" s="1">
        <v>2464</v>
      </c>
      <c r="I82" s="1">
        <v>3416</v>
      </c>
      <c r="J82" t="s">
        <v>183</v>
      </c>
    </row>
    <row r="83" spans="1:11" x14ac:dyDescent="0.25">
      <c r="A83" t="s">
        <v>155</v>
      </c>
      <c r="B83" t="s">
        <v>181</v>
      </c>
      <c r="C83">
        <v>2021</v>
      </c>
      <c r="D83" s="1">
        <v>458</v>
      </c>
      <c r="E83" s="1"/>
      <c r="H83" s="1"/>
      <c r="I83" s="1"/>
      <c r="J83" t="s">
        <v>236</v>
      </c>
      <c r="K83" t="s">
        <v>237</v>
      </c>
    </row>
    <row r="84" spans="1:11" x14ac:dyDescent="0.25">
      <c r="A84" t="s">
        <v>155</v>
      </c>
      <c r="B84" t="s">
        <v>185</v>
      </c>
      <c r="C84">
        <v>2001</v>
      </c>
      <c r="D84" s="1">
        <v>2264</v>
      </c>
      <c r="E84" s="1">
        <f>G84/(2*1.96)</f>
        <v>434.18367346938777</v>
      </c>
      <c r="F84">
        <f t="shared" si="4"/>
        <v>0.19177724093170839</v>
      </c>
      <c r="G84" s="1">
        <f>I84-H84</f>
        <v>1702</v>
      </c>
      <c r="H84" s="1">
        <v>1698</v>
      </c>
      <c r="I84" s="1">
        <v>3400</v>
      </c>
      <c r="J84" t="s">
        <v>183</v>
      </c>
    </row>
    <row r="85" spans="1:11" x14ac:dyDescent="0.25">
      <c r="A85" t="s">
        <v>155</v>
      </c>
      <c r="B85" t="s">
        <v>185</v>
      </c>
      <c r="C85">
        <v>2009</v>
      </c>
      <c r="D85" s="1">
        <v>1426</v>
      </c>
      <c r="E85" s="1">
        <f>G85/(2*1.96)</f>
        <v>73.469387755102048</v>
      </c>
      <c r="F85">
        <f t="shared" si="4"/>
        <v>5.1521309786186568E-2</v>
      </c>
      <c r="G85" s="1">
        <f>I85-H85</f>
        <v>288</v>
      </c>
      <c r="H85" s="1">
        <v>1294</v>
      </c>
      <c r="I85" s="1">
        <v>1582</v>
      </c>
      <c r="J85" t="s">
        <v>239</v>
      </c>
    </row>
    <row r="86" spans="1:11" x14ac:dyDescent="0.25">
      <c r="A86" t="s">
        <v>155</v>
      </c>
      <c r="B86" t="s">
        <v>185</v>
      </c>
      <c r="C86">
        <v>2021</v>
      </c>
      <c r="D86" s="1">
        <v>870</v>
      </c>
      <c r="E86" s="1"/>
      <c r="H86" s="1"/>
      <c r="I86" s="1"/>
      <c r="J86" t="s">
        <v>236</v>
      </c>
      <c r="K86" t="s">
        <v>237</v>
      </c>
    </row>
    <row r="87" spans="1:11" x14ac:dyDescent="0.25">
      <c r="A87" t="s">
        <v>155</v>
      </c>
      <c r="B87" t="s">
        <v>186</v>
      </c>
      <c r="C87">
        <v>2001</v>
      </c>
      <c r="D87" s="1">
        <v>10</v>
      </c>
      <c r="E87" s="1">
        <f>G87/(2*1.96)</f>
        <v>2.0408163265306123</v>
      </c>
      <c r="F87">
        <f t="shared" si="4"/>
        <v>0.20408163265306123</v>
      </c>
      <c r="G87" s="1">
        <f>I87-H87</f>
        <v>8</v>
      </c>
      <c r="H87" s="1">
        <v>6</v>
      </c>
      <c r="I87" s="1">
        <v>14</v>
      </c>
      <c r="J87" t="s">
        <v>183</v>
      </c>
    </row>
    <row r="88" spans="1:11" x14ac:dyDescent="0.25">
      <c r="A88" t="s">
        <v>155</v>
      </c>
      <c r="B88" t="s">
        <v>186</v>
      </c>
      <c r="C88">
        <v>2009</v>
      </c>
      <c r="D88" s="1">
        <v>0</v>
      </c>
      <c r="E88" s="1"/>
      <c r="H88" s="1"/>
      <c r="I88" s="1"/>
      <c r="J88" t="s">
        <v>239</v>
      </c>
      <c r="K88" t="s">
        <v>244</v>
      </c>
    </row>
    <row r="89" spans="1:11" x14ac:dyDescent="0.25">
      <c r="A89" t="s">
        <v>155</v>
      </c>
      <c r="B89" t="s">
        <v>195</v>
      </c>
      <c r="C89">
        <v>1999</v>
      </c>
      <c r="D89" s="1">
        <v>55408</v>
      </c>
      <c r="E89" s="1">
        <f t="shared" ref="E89:E98" si="6">G89/(2*1.96)</f>
        <v>9236.224489795919</v>
      </c>
      <c r="F89">
        <f t="shared" si="4"/>
        <v>0.1666947821577375</v>
      </c>
      <c r="G89" s="1">
        <f>I89-H89</f>
        <v>36206</v>
      </c>
      <c r="H89" s="1">
        <v>40806</v>
      </c>
      <c r="I89" s="1">
        <v>77012</v>
      </c>
      <c r="J89" t="s">
        <v>183</v>
      </c>
    </row>
    <row r="90" spans="1:11" x14ac:dyDescent="0.25">
      <c r="A90" t="s">
        <v>155</v>
      </c>
      <c r="B90" t="s">
        <v>195</v>
      </c>
      <c r="C90">
        <v>2003</v>
      </c>
      <c r="D90" s="1">
        <v>28980</v>
      </c>
      <c r="E90" s="1">
        <f t="shared" si="6"/>
        <v>2718.8775510204082</v>
      </c>
      <c r="F90">
        <f t="shared" si="4"/>
        <v>9.3819101139420574E-2</v>
      </c>
      <c r="G90" s="1">
        <f t="shared" ref="G90:G98" si="7">I90-H90</f>
        <v>10658</v>
      </c>
      <c r="H90" s="1">
        <v>24220</v>
      </c>
      <c r="I90" s="1">
        <v>34878</v>
      </c>
      <c r="J90" t="s">
        <v>233</v>
      </c>
    </row>
    <row r="91" spans="1:11" x14ac:dyDescent="0.25">
      <c r="A91" t="s">
        <v>155</v>
      </c>
      <c r="B91" t="s">
        <v>195</v>
      </c>
      <c r="C91">
        <v>2006</v>
      </c>
      <c r="D91" s="1">
        <v>25540</v>
      </c>
      <c r="E91" s="1">
        <f t="shared" si="6"/>
        <v>3591.8367346938776</v>
      </c>
      <c r="F91">
        <f t="shared" si="4"/>
        <v>0.1406357374586483</v>
      </c>
      <c r="G91" s="1">
        <f t="shared" si="7"/>
        <v>14080</v>
      </c>
      <c r="H91" s="1">
        <v>20092</v>
      </c>
      <c r="I91" s="1">
        <v>34172</v>
      </c>
      <c r="J91" t="s">
        <v>233</v>
      </c>
    </row>
    <row r="92" spans="1:11" x14ac:dyDescent="0.25">
      <c r="A92" t="s">
        <v>155</v>
      </c>
      <c r="B92" t="s">
        <v>195</v>
      </c>
      <c r="C92">
        <v>2019</v>
      </c>
      <c r="D92" s="1">
        <v>12702</v>
      </c>
      <c r="E92" s="1">
        <f t="shared" si="6"/>
        <v>927.0408163265306</v>
      </c>
      <c r="F92">
        <f t="shared" si="4"/>
        <v>7.2983846349120654E-2</v>
      </c>
      <c r="G92" s="1">
        <f t="shared" si="7"/>
        <v>3634</v>
      </c>
      <c r="H92" s="1">
        <v>11014</v>
      </c>
      <c r="I92" s="1">
        <v>14648</v>
      </c>
      <c r="J92" t="s">
        <v>153</v>
      </c>
      <c r="K92" t="s">
        <v>232</v>
      </c>
    </row>
    <row r="93" spans="1:11" x14ac:dyDescent="0.25">
      <c r="A93" t="s">
        <v>155</v>
      </c>
      <c r="B93" t="s">
        <v>234</v>
      </c>
      <c r="C93">
        <v>1999</v>
      </c>
      <c r="D93" s="1">
        <v>24186</v>
      </c>
      <c r="E93" s="1">
        <f t="shared" si="6"/>
        <v>3259.1836734693879</v>
      </c>
      <c r="F93">
        <f t="shared" si="4"/>
        <v>0.13475496872030876</v>
      </c>
      <c r="G93" s="1">
        <f t="shared" si="7"/>
        <v>12776</v>
      </c>
      <c r="H93" s="1">
        <v>18566</v>
      </c>
      <c r="I93" s="1">
        <v>31342</v>
      </c>
      <c r="J93" t="s">
        <v>183</v>
      </c>
    </row>
    <row r="94" spans="1:11" x14ac:dyDescent="0.25">
      <c r="A94" t="s">
        <v>155</v>
      </c>
      <c r="B94" t="s">
        <v>234</v>
      </c>
      <c r="C94">
        <v>2019</v>
      </c>
      <c r="D94" s="1">
        <v>2594</v>
      </c>
      <c r="E94" s="1">
        <f t="shared" si="6"/>
        <v>443.36734693877554</v>
      </c>
      <c r="F94">
        <f t="shared" si="4"/>
        <v>0.17092033420924269</v>
      </c>
      <c r="G94" s="1">
        <f t="shared" si="7"/>
        <v>1738</v>
      </c>
      <c r="H94" s="1">
        <v>1868</v>
      </c>
      <c r="I94" s="1">
        <v>3606</v>
      </c>
      <c r="J94" t="s">
        <v>153</v>
      </c>
      <c r="K94" t="s">
        <v>232</v>
      </c>
    </row>
    <row r="95" spans="1:11" x14ac:dyDescent="0.25">
      <c r="A95" t="s">
        <v>155</v>
      </c>
      <c r="B95" t="s">
        <v>235</v>
      </c>
      <c r="C95">
        <v>1999</v>
      </c>
      <c r="D95" s="1">
        <v>4062</v>
      </c>
      <c r="E95" s="1">
        <f t="shared" si="6"/>
        <v>233.16326530612244</v>
      </c>
      <c r="F95">
        <f t="shared" si="4"/>
        <v>5.7401099287573226E-2</v>
      </c>
      <c r="G95" s="1">
        <f t="shared" si="7"/>
        <v>914</v>
      </c>
      <c r="H95" s="1">
        <v>3678</v>
      </c>
      <c r="I95" s="1">
        <v>4592</v>
      </c>
      <c r="J95" t="s">
        <v>183</v>
      </c>
    </row>
    <row r="96" spans="1:11" x14ac:dyDescent="0.25">
      <c r="A96" t="s">
        <v>155</v>
      </c>
      <c r="B96" t="s">
        <v>235</v>
      </c>
      <c r="C96">
        <v>2019</v>
      </c>
      <c r="D96" s="1">
        <v>1426</v>
      </c>
      <c r="E96" s="1">
        <f t="shared" si="6"/>
        <v>532.14285714285711</v>
      </c>
      <c r="F96">
        <f t="shared" si="4"/>
        <v>0.3731717090763374</v>
      </c>
      <c r="G96" s="1">
        <f t="shared" si="7"/>
        <v>2086</v>
      </c>
      <c r="H96" s="1">
        <v>724</v>
      </c>
      <c r="I96" s="1">
        <v>2810</v>
      </c>
      <c r="J96" t="s">
        <v>153</v>
      </c>
      <c r="K96" t="s">
        <v>232</v>
      </c>
    </row>
    <row r="97" spans="1:11" x14ac:dyDescent="0.25">
      <c r="A97" t="s">
        <v>155</v>
      </c>
      <c r="B97" t="s">
        <v>198</v>
      </c>
      <c r="C97">
        <v>1999</v>
      </c>
      <c r="D97" s="1">
        <v>7210</v>
      </c>
      <c r="E97" s="1">
        <f t="shared" si="6"/>
        <v>1105.6122448979593</v>
      </c>
      <c r="F97">
        <f t="shared" si="4"/>
        <v>0.15334427807183901</v>
      </c>
      <c r="G97" s="1">
        <f t="shared" si="7"/>
        <v>4334</v>
      </c>
      <c r="H97" s="1">
        <v>5516</v>
      </c>
      <c r="I97" s="1">
        <v>9850</v>
      </c>
      <c r="J97" t="s">
        <v>183</v>
      </c>
    </row>
    <row r="98" spans="1:11" x14ac:dyDescent="0.25">
      <c r="A98" t="s">
        <v>155</v>
      </c>
      <c r="B98" t="s">
        <v>198</v>
      </c>
      <c r="C98">
        <v>2019</v>
      </c>
      <c r="D98" s="1">
        <v>1742</v>
      </c>
      <c r="E98" s="1">
        <f t="shared" si="6"/>
        <v>256.63265306122452</v>
      </c>
      <c r="F98">
        <f t="shared" si="4"/>
        <v>0.14732069636120809</v>
      </c>
      <c r="G98" s="1">
        <f t="shared" si="7"/>
        <v>1006</v>
      </c>
      <c r="H98" s="1">
        <v>1310</v>
      </c>
      <c r="I98" s="1">
        <v>2316</v>
      </c>
      <c r="J98" t="s">
        <v>153</v>
      </c>
      <c r="K98" t="s">
        <v>232</v>
      </c>
    </row>
    <row r="99" spans="1:11" x14ac:dyDescent="0.25">
      <c r="A99" t="s">
        <v>192</v>
      </c>
      <c r="B99" t="s">
        <v>250</v>
      </c>
      <c r="C99">
        <v>2002</v>
      </c>
      <c r="D99" s="1">
        <v>0</v>
      </c>
      <c r="E99" s="1"/>
      <c r="H99" s="1"/>
      <c r="I99" s="1"/>
      <c r="J99" t="s">
        <v>183</v>
      </c>
    </row>
    <row r="100" spans="1:11" x14ac:dyDescent="0.25">
      <c r="A100" t="s">
        <v>192</v>
      </c>
      <c r="B100" t="s">
        <v>250</v>
      </c>
      <c r="C100">
        <v>2021</v>
      </c>
      <c r="D100" s="1">
        <v>0</v>
      </c>
      <c r="E100" s="1"/>
      <c r="H100" s="1"/>
      <c r="I100" s="1"/>
      <c r="J100" t="s">
        <v>236</v>
      </c>
    </row>
    <row r="101" spans="1:11" x14ac:dyDescent="0.25">
      <c r="A101" t="s">
        <v>192</v>
      </c>
      <c r="B101" t="s">
        <v>255</v>
      </c>
      <c r="C101">
        <v>2001</v>
      </c>
      <c r="D101" s="1">
        <v>0</v>
      </c>
      <c r="E101" s="1"/>
      <c r="H101" s="1"/>
      <c r="I101" s="1"/>
      <c r="J101" t="s">
        <v>183</v>
      </c>
    </row>
    <row r="102" spans="1:11" x14ac:dyDescent="0.25">
      <c r="A102" t="s">
        <v>192</v>
      </c>
      <c r="B102" t="s">
        <v>255</v>
      </c>
      <c r="C102">
        <v>2021</v>
      </c>
      <c r="D102" s="1">
        <v>0</v>
      </c>
      <c r="E102" s="1"/>
      <c r="H102" s="1"/>
      <c r="I102" s="1"/>
      <c r="J102" t="s">
        <v>236</v>
      </c>
    </row>
    <row r="103" spans="1:11" x14ac:dyDescent="0.25">
      <c r="A103" t="s">
        <v>192</v>
      </c>
      <c r="B103" t="s">
        <v>256</v>
      </c>
      <c r="C103">
        <v>2001</v>
      </c>
      <c r="D103" s="1">
        <v>0</v>
      </c>
      <c r="E103" s="1"/>
      <c r="H103" s="1"/>
      <c r="I103" s="1"/>
      <c r="J103" t="s">
        <v>183</v>
      </c>
    </row>
    <row r="104" spans="1:11" x14ac:dyDescent="0.25">
      <c r="A104" t="s">
        <v>192</v>
      </c>
      <c r="B104" t="s">
        <v>256</v>
      </c>
      <c r="C104">
        <v>2021</v>
      </c>
      <c r="D104" s="1">
        <v>0</v>
      </c>
      <c r="E104" s="1"/>
      <c r="H104" s="1"/>
      <c r="I104" s="1"/>
      <c r="J104" t="s">
        <v>236</v>
      </c>
    </row>
    <row r="105" spans="1:11" x14ac:dyDescent="0.25">
      <c r="A105" t="s">
        <v>192</v>
      </c>
      <c r="B105" t="s">
        <v>257</v>
      </c>
      <c r="C105">
        <v>2001</v>
      </c>
      <c r="D105" s="1">
        <v>0</v>
      </c>
      <c r="E105" s="1"/>
      <c r="H105" s="1"/>
      <c r="I105" s="1"/>
      <c r="J105" t="s">
        <v>183</v>
      </c>
    </row>
    <row r="106" spans="1:11" x14ac:dyDescent="0.25">
      <c r="A106" t="s">
        <v>192</v>
      </c>
      <c r="B106" t="s">
        <v>257</v>
      </c>
      <c r="C106">
        <v>2021</v>
      </c>
      <c r="D106" s="1">
        <v>0</v>
      </c>
      <c r="E106" s="1"/>
      <c r="H106" s="1"/>
      <c r="I106" s="1"/>
      <c r="J106" t="s">
        <v>236</v>
      </c>
    </row>
    <row r="107" spans="1:11" x14ac:dyDescent="0.25">
      <c r="A107" t="s">
        <v>192</v>
      </c>
      <c r="B107" t="s">
        <v>259</v>
      </c>
      <c r="C107">
        <v>2001</v>
      </c>
      <c r="D107" s="1">
        <v>0</v>
      </c>
      <c r="E107" s="1"/>
      <c r="H107" s="1"/>
      <c r="I107" s="1"/>
      <c r="J107" t="s">
        <v>183</v>
      </c>
    </row>
    <row r="108" spans="1:11" x14ac:dyDescent="0.25">
      <c r="A108" t="s">
        <v>192</v>
      </c>
      <c r="B108" t="s">
        <v>259</v>
      </c>
      <c r="C108">
        <v>2021</v>
      </c>
      <c r="D108" s="1">
        <v>12</v>
      </c>
      <c r="E108" s="1">
        <f>G108/(2*1.96)</f>
        <v>4.0816326530612246</v>
      </c>
      <c r="F108">
        <f t="shared" si="4"/>
        <v>0.3401360544217687</v>
      </c>
      <c r="G108" s="1">
        <f t="shared" ref="G108" si="8">I108-H108</f>
        <v>16</v>
      </c>
      <c r="H108" s="1">
        <v>4</v>
      </c>
      <c r="I108" s="1">
        <v>20</v>
      </c>
      <c r="J108" t="s">
        <v>236</v>
      </c>
    </row>
    <row r="109" spans="1:11" x14ac:dyDescent="0.25">
      <c r="A109" t="s">
        <v>192</v>
      </c>
      <c r="B109" t="s">
        <v>241</v>
      </c>
      <c r="C109">
        <v>2001</v>
      </c>
      <c r="D109" s="1">
        <v>620</v>
      </c>
      <c r="E109" s="1"/>
      <c r="H109" s="1" t="s">
        <v>222</v>
      </c>
      <c r="I109" s="1" t="s">
        <v>222</v>
      </c>
      <c r="J109" t="s">
        <v>183</v>
      </c>
    </row>
    <row r="110" spans="1:11" x14ac:dyDescent="0.25">
      <c r="A110" t="s">
        <v>192</v>
      </c>
      <c r="B110" t="s">
        <v>241</v>
      </c>
      <c r="C110">
        <v>2021</v>
      </c>
      <c r="D110" s="1">
        <v>1634</v>
      </c>
      <c r="E110" s="1">
        <f>G110/(2*1.96)</f>
        <v>343.87755102040819</v>
      </c>
      <c r="F110">
        <f t="shared" si="4"/>
        <v>0.21045137761346891</v>
      </c>
      <c r="G110" s="1">
        <f t="shared" ref="G110" si="9">I110-H110</f>
        <v>1348</v>
      </c>
      <c r="H110" s="1">
        <v>1106</v>
      </c>
      <c r="I110">
        <v>2454</v>
      </c>
      <c r="J110" t="s">
        <v>236</v>
      </c>
      <c r="K110" t="s">
        <v>237</v>
      </c>
    </row>
    <row r="111" spans="1:11" x14ac:dyDescent="0.25">
      <c r="H111" s="1"/>
    </row>
    <row r="112" spans="1:11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9" x14ac:dyDescent="0.25">
      <c r="H129" s="1"/>
    </row>
    <row r="130" spans="8:9" x14ac:dyDescent="0.25">
      <c r="H130" s="1"/>
    </row>
    <row r="131" spans="8:9" x14ac:dyDescent="0.25">
      <c r="H131" s="1"/>
    </row>
    <row r="132" spans="8:9" x14ac:dyDescent="0.25">
      <c r="H132" s="1"/>
    </row>
    <row r="133" spans="8:9" x14ac:dyDescent="0.25">
      <c r="H133" s="1"/>
    </row>
    <row r="134" spans="8:9" x14ac:dyDescent="0.25">
      <c r="H134" s="1"/>
    </row>
    <row r="135" spans="8:9" x14ac:dyDescent="0.25">
      <c r="H135" s="1"/>
    </row>
    <row r="136" spans="8:9" x14ac:dyDescent="0.25">
      <c r="H136" s="1"/>
    </row>
    <row r="137" spans="8:9" x14ac:dyDescent="0.25">
      <c r="H137" s="1"/>
      <c r="I137" s="1"/>
    </row>
    <row r="138" spans="8:9" x14ac:dyDescent="0.25">
      <c r="H138" s="1"/>
      <c r="I13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F7" sqref="F7"/>
    </sheetView>
  </sheetViews>
  <sheetFormatPr defaultRowHeight="15" x14ac:dyDescent="0.25"/>
  <sheetData>
    <row r="1" spans="1:1" x14ac:dyDescent="0.25">
      <c r="A1" s="3" t="s">
        <v>228</v>
      </c>
    </row>
    <row r="2" spans="1:1" x14ac:dyDescent="0.25">
      <c r="A2" t="s">
        <v>229</v>
      </c>
    </row>
    <row r="3" spans="1:1" x14ac:dyDescent="0.25">
      <c r="A3" t="s">
        <v>266</v>
      </c>
    </row>
    <row r="4" spans="1:1" x14ac:dyDescent="0.25">
      <c r="A4" s="8" t="s">
        <v>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recent estimates</vt:lpstr>
      <vt:lpstr>Multiple est in 3 generations</vt:lpstr>
      <vt:lpstr>References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Hedd,April (ECCC)</dc:creator>
  <cp:lastModifiedBy>Iles,David (ECCC)</cp:lastModifiedBy>
  <dcterms:created xsi:type="dcterms:W3CDTF">2022-12-07T17:59:49Z</dcterms:created>
  <dcterms:modified xsi:type="dcterms:W3CDTF">2023-12-07T16:10:46Z</dcterms:modified>
</cp:coreProperties>
</file>