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990517EE-C748-4683-AD7C-6F70AD23E317}" xr6:coauthVersionLast="44" xr6:coauthVersionMax="44" xr10:uidLastSave="{00000000-0000-0000-0000-000000000000}"/>
  <bookViews>
    <workbookView xWindow="-120" yWindow="-120" windowWidth="20730" windowHeight="11160" activeTab="1" xr2:uid="{DDBB158C-1763-4ADB-8C6D-5FA8455D3919}"/>
  </bookViews>
  <sheets>
    <sheet name="Front Suspension" sheetId="3" r:id="rId1"/>
    <sheet name="Rear Suspens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4" l="1"/>
  <c r="M28" i="4"/>
  <c r="L28" i="4"/>
  <c r="K28" i="4"/>
  <c r="J28" i="4"/>
  <c r="I28" i="4"/>
  <c r="H28" i="4"/>
  <c r="M27" i="4"/>
  <c r="L27" i="4"/>
  <c r="K27" i="4"/>
  <c r="J27" i="4"/>
  <c r="I27" i="4"/>
  <c r="H27" i="4"/>
  <c r="M26" i="4"/>
  <c r="L26" i="4"/>
  <c r="K26" i="4"/>
  <c r="J26" i="4"/>
  <c r="I26" i="4"/>
  <c r="H28" i="3"/>
  <c r="I27" i="3"/>
  <c r="J27" i="3"/>
  <c r="K27" i="3"/>
  <c r="L27" i="3"/>
  <c r="M27" i="3"/>
  <c r="I21" i="3"/>
  <c r="I26" i="3" s="1"/>
  <c r="J21" i="3"/>
  <c r="K21" i="3"/>
  <c r="L21" i="3"/>
  <c r="M21" i="3"/>
  <c r="M26" i="3" s="1"/>
  <c r="H27" i="3"/>
  <c r="H26" i="3"/>
  <c r="I28" i="3"/>
  <c r="J28" i="3"/>
  <c r="K28" i="3"/>
  <c r="L28" i="3"/>
  <c r="M28" i="3"/>
  <c r="J26" i="3"/>
  <c r="K26" i="3"/>
  <c r="L26" i="3" l="1"/>
  <c r="C20" i="4"/>
  <c r="M21" i="4" s="1"/>
  <c r="C20" i="3"/>
  <c r="K21" i="4"/>
  <c r="M22" i="4"/>
  <c r="L22" i="4"/>
  <c r="K22" i="4"/>
  <c r="J22" i="4"/>
  <c r="I22" i="4"/>
  <c r="H22" i="4"/>
  <c r="L21" i="4"/>
  <c r="I21" i="4"/>
  <c r="H21" i="4"/>
  <c r="M20" i="4"/>
  <c r="L20" i="4"/>
  <c r="K20" i="4"/>
  <c r="J20" i="4"/>
  <c r="I20" i="4"/>
  <c r="H20" i="4"/>
  <c r="E14" i="4"/>
  <c r="E12" i="4"/>
  <c r="W4" i="4"/>
  <c r="H14" i="4" s="1"/>
  <c r="V4" i="4"/>
  <c r="G13" i="4" s="1"/>
  <c r="U4" i="4"/>
  <c r="F13" i="4" s="1"/>
  <c r="T4" i="4"/>
  <c r="E13" i="4" s="1"/>
  <c r="S4" i="4"/>
  <c r="D14" i="4" s="1"/>
  <c r="R4" i="4"/>
  <c r="C14" i="4" s="1"/>
  <c r="M22" i="3"/>
  <c r="M20" i="3"/>
  <c r="L22" i="3"/>
  <c r="L20" i="3"/>
  <c r="K22" i="3"/>
  <c r="K20" i="3"/>
  <c r="J22" i="3"/>
  <c r="J20" i="3"/>
  <c r="H21" i="3"/>
  <c r="H22" i="3"/>
  <c r="H20" i="3"/>
  <c r="I22" i="3"/>
  <c r="I20" i="3"/>
  <c r="J21" i="4" l="1"/>
  <c r="E15" i="4"/>
  <c r="F12" i="4"/>
  <c r="D13" i="4"/>
  <c r="H13" i="4"/>
  <c r="F14" i="4"/>
  <c r="C13" i="4"/>
  <c r="C12" i="4"/>
  <c r="C15" i="4" s="1"/>
  <c r="G12" i="4"/>
  <c r="G14" i="4"/>
  <c r="D12" i="4"/>
  <c r="H12" i="4"/>
  <c r="W4" i="3"/>
  <c r="H14" i="3" s="1"/>
  <c r="V4" i="3"/>
  <c r="G14" i="3" s="1"/>
  <c r="U4" i="3"/>
  <c r="F13" i="3" s="1"/>
  <c r="T4" i="3"/>
  <c r="E13" i="3" s="1"/>
  <c r="S4" i="3"/>
  <c r="D14" i="3" s="1"/>
  <c r="R4" i="3"/>
  <c r="C13" i="3" s="1"/>
  <c r="F12" i="3" l="1"/>
  <c r="F14" i="3"/>
  <c r="E14" i="3"/>
  <c r="E12" i="3"/>
  <c r="E15" i="3" s="1"/>
  <c r="G15" i="4"/>
  <c r="H15" i="4"/>
  <c r="D15" i="4"/>
  <c r="F15" i="4"/>
  <c r="G13" i="3"/>
  <c r="H13" i="3"/>
  <c r="C12" i="3"/>
  <c r="G12" i="3"/>
  <c r="C14" i="3"/>
  <c r="D13" i="3"/>
  <c r="D12" i="3"/>
  <c r="D15" i="3" s="1"/>
  <c r="H12" i="3"/>
  <c r="H15" i="3" s="1"/>
  <c r="G15" i="3" l="1"/>
  <c r="F15" i="3"/>
  <c r="C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tc={DA122938-1239-4C11-8F2D-4F8000981D72}</author>
  </authors>
  <commentList>
    <comment ref="C15" authorId="0" shapeId="0" xr:uid="{DA122938-1239-4C11-8F2D-4F8000981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distinto de 1, esta mal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tc={48DAEBEF-6BA2-420F-9CE4-C2EB0EF40178}</author>
  </authors>
  <commentList>
    <comment ref="C15" authorId="0" shapeId="0" xr:uid="{48DAEBEF-6BA2-420F-9CE4-C2EB0EF401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distinto de 1, esta mal</t>
      </text>
    </comment>
  </commentList>
</comments>
</file>

<file path=xl/sharedStrings.xml><?xml version="1.0" encoding="utf-8"?>
<sst xmlns="http://schemas.openxmlformats.org/spreadsheetml/2006/main" count="104" uniqueCount="22">
  <si>
    <t>Outboard Coord.</t>
  </si>
  <si>
    <t>LCAF</t>
  </si>
  <si>
    <t>LCAR</t>
  </si>
  <si>
    <t>UCAF</t>
  </si>
  <si>
    <t>UCAR</t>
  </si>
  <si>
    <t>X</t>
  </si>
  <si>
    <t>Y</t>
  </si>
  <si>
    <t>Z</t>
  </si>
  <si>
    <t>Inboard Coord.</t>
  </si>
  <si>
    <t>PushRod</t>
  </si>
  <si>
    <t>TieRod</t>
  </si>
  <si>
    <t>Length</t>
  </si>
  <si>
    <t>uz</t>
  </si>
  <si>
    <t>uy</t>
  </si>
  <si>
    <t>ux</t>
  </si>
  <si>
    <t>Unit vector</t>
  </si>
  <si>
    <t>Wheel Cent.</t>
  </si>
  <si>
    <t>rx</t>
  </si>
  <si>
    <t>ry</t>
  </si>
  <si>
    <t>rz</t>
  </si>
  <si>
    <t>Importante ponerlo en metros</t>
  </si>
  <si>
    <t>Moment Arms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</si>
</sst>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3" fillId="4" borderId="0" xfId="0" applyFont="1" applyFill="1"/>
    <xf numFmtId="0" fontId="0" fillId="0" borderId="6" xfId="0" applyBorder="1"/>
    <xf numFmtId="0" fontId="0" fillId="0" borderId="0" xfId="0" applyBorder="1"/>
    <xf numFmtId="0" fontId="4" fillId="0" borderId="5" xfId="0" applyFont="1" applyBorder="1"/>
    <xf numFmtId="0" fontId="5" fillId="5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ruiz" id="{837CB89B-95B4-47BA-8C75-A0BC1A9940B5}" userId="c017eb7c1a8b7b5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1-22T20:50:49.88" personId="{837CB89B-95B4-47BA-8C75-A0BC1A9940B5}" id="{DA122938-1239-4C11-8F2D-4F8000981D72}">
    <text>Si es distinto de 1, esta mal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5" dT="2020-01-22T20:50:49.88" personId="{837CB89B-95B4-47BA-8C75-A0BC1A9940B5}" id="{48DAEBEF-6BA2-420F-9CE4-C2EB0EF40178}">
    <text>Si es distinto de 1, esta mal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C554-47CC-40D6-A416-48B9F4C7CBDE}">
  <dimension ref="B2:W38"/>
  <sheetViews>
    <sheetView topLeftCell="A15" zoomScaleNormal="100" workbookViewId="0">
      <selection activeCell="H26" sqref="H26:M28"/>
    </sheetView>
  </sheetViews>
  <sheetFormatPr baseColWidth="10" defaultRowHeight="15" x14ac:dyDescent="0.25"/>
  <cols>
    <col min="18" max="18" width="11.85546875" bestFit="1" customWidth="1"/>
  </cols>
  <sheetData>
    <row r="2" spans="2:23" x14ac:dyDescent="0.25">
      <c r="C2" s="2"/>
      <c r="D2" s="3" t="s">
        <v>8</v>
      </c>
      <c r="E2" s="3"/>
      <c r="F2" s="3"/>
      <c r="G2" s="3"/>
      <c r="H2" s="4"/>
      <c r="K2" s="2"/>
      <c r="L2" s="3"/>
      <c r="M2" s="3" t="s">
        <v>0</v>
      </c>
      <c r="N2" s="3"/>
      <c r="O2" s="3"/>
      <c r="P2" s="4"/>
      <c r="R2" t="s">
        <v>11</v>
      </c>
    </row>
    <row r="3" spans="2:23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9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10</v>
      </c>
      <c r="P3" s="1" t="s">
        <v>9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10</v>
      </c>
      <c r="W3" s="1" t="s">
        <v>9</v>
      </c>
    </row>
    <row r="4" spans="2:23" x14ac:dyDescent="0.25">
      <c r="B4" s="1" t="s">
        <v>5</v>
      </c>
      <c r="C4" s="5">
        <v>-123.46</v>
      </c>
      <c r="D4" s="5">
        <v>90</v>
      </c>
      <c r="E4" s="5">
        <v>-123.27</v>
      </c>
      <c r="F4" s="5">
        <v>90</v>
      </c>
      <c r="G4" s="6">
        <v>40</v>
      </c>
      <c r="H4" s="5">
        <v>6.83</v>
      </c>
      <c r="J4" s="1" t="s">
        <v>5</v>
      </c>
      <c r="K4" s="8">
        <v>-6.83</v>
      </c>
      <c r="L4" s="8">
        <v>-6.83</v>
      </c>
      <c r="M4" s="8">
        <v>6.83</v>
      </c>
      <c r="N4" s="8">
        <v>6.83</v>
      </c>
      <c r="O4" s="8">
        <v>39.71</v>
      </c>
      <c r="P4" s="7">
        <v>6.83</v>
      </c>
      <c r="R4" s="1">
        <f>SQRT((C4-K4)^2+(C5-K5)^2+(C6-K6)^2)</f>
        <v>344.39536132183889</v>
      </c>
      <c r="S4" s="1">
        <f t="shared" ref="S4:W4" si="0">SQRT((D4-L4)^2+(D5-L5)^2+(D6-L6)^2)</f>
        <v>338.20357316267371</v>
      </c>
      <c r="T4" s="1">
        <f t="shared" si="0"/>
        <v>334.42433045458881</v>
      </c>
      <c r="U4" s="1">
        <f t="shared" si="0"/>
        <v>822.29707022462389</v>
      </c>
      <c r="V4" s="1">
        <f t="shared" si="0"/>
        <v>315.93297485384454</v>
      </c>
      <c r="W4" s="1">
        <f t="shared" si="0"/>
        <v>216.44759296420921</v>
      </c>
    </row>
    <row r="5" spans="2:23" x14ac:dyDescent="0.25">
      <c r="B5" s="1" t="s">
        <v>6</v>
      </c>
      <c r="C5" s="5">
        <v>-255</v>
      </c>
      <c r="D5" s="5">
        <v>-255</v>
      </c>
      <c r="E5" s="5">
        <v>-255</v>
      </c>
      <c r="F5" s="5">
        <v>255</v>
      </c>
      <c r="G5" s="6">
        <v>-255</v>
      </c>
      <c r="H5" s="5">
        <v>-297.47000000000003</v>
      </c>
      <c r="J5" s="1" t="s">
        <v>6</v>
      </c>
      <c r="K5" s="8">
        <v>-579.04</v>
      </c>
      <c r="L5" s="8">
        <v>-579.04</v>
      </c>
      <c r="M5" s="8">
        <v>-563.08000000000004</v>
      </c>
      <c r="N5" s="8">
        <v>-563.08000000000004</v>
      </c>
      <c r="O5" s="8">
        <v>-570.92999999999995</v>
      </c>
      <c r="P5" s="7">
        <v>-505.69</v>
      </c>
    </row>
    <row r="6" spans="2:23" x14ac:dyDescent="0.25">
      <c r="B6" s="1" t="s">
        <v>7</v>
      </c>
      <c r="C6" s="5">
        <v>128.08000000000001</v>
      </c>
      <c r="D6" s="5">
        <v>131.91999999999999</v>
      </c>
      <c r="E6" s="5">
        <v>260.58</v>
      </c>
      <c r="F6" s="5">
        <v>259.42</v>
      </c>
      <c r="G6" s="6">
        <v>108</v>
      </c>
      <c r="H6" s="5">
        <v>175.89</v>
      </c>
      <c r="J6" s="1" t="s">
        <v>7</v>
      </c>
      <c r="K6" s="8">
        <v>130</v>
      </c>
      <c r="L6" s="8">
        <v>130</v>
      </c>
      <c r="M6" s="8">
        <v>260</v>
      </c>
      <c r="N6" s="8">
        <v>260</v>
      </c>
      <c r="O6" s="8">
        <v>106.66</v>
      </c>
      <c r="P6" s="7">
        <v>235</v>
      </c>
    </row>
    <row r="10" spans="2:23" ht="21" x14ac:dyDescent="0.35">
      <c r="C10" s="11" t="s">
        <v>15</v>
      </c>
      <c r="D10" s="10"/>
    </row>
    <row r="11" spans="2:23" x14ac:dyDescent="0.25">
      <c r="C11" s="14" t="s">
        <v>1</v>
      </c>
      <c r="D11" s="14" t="s">
        <v>2</v>
      </c>
      <c r="E11" s="14" t="s">
        <v>3</v>
      </c>
      <c r="F11" s="14" t="s">
        <v>4</v>
      </c>
      <c r="G11" s="14" t="s">
        <v>10</v>
      </c>
      <c r="H11" s="14" t="s">
        <v>9</v>
      </c>
    </row>
    <row r="12" spans="2:23" x14ac:dyDescent="0.25">
      <c r="B12" s="1" t="s">
        <v>14</v>
      </c>
      <c r="C12" s="9">
        <f>(K4-C4)/$R$4</f>
        <v>0.33865148343565749</v>
      </c>
      <c r="D12" s="9">
        <f>(L4-D4)/$S$4</f>
        <v>-0.28630685091379976</v>
      </c>
      <c r="E12" s="9">
        <f>(M4-E4)/$T$4</f>
        <v>0.3890267189087373</v>
      </c>
      <c r="F12" s="9">
        <f>(N4-F4)/$U$4</f>
        <v>-0.10114349547333393</v>
      </c>
      <c r="G12" s="9">
        <f>(O4-G4)/$V$4</f>
        <v>-9.1791621350749354E-4</v>
      </c>
      <c r="H12" s="9">
        <f>(P4-H4)/$W$4</f>
        <v>0</v>
      </c>
    </row>
    <row r="13" spans="2:23" x14ac:dyDescent="0.25">
      <c r="B13" s="1" t="s">
        <v>13</v>
      </c>
      <c r="C13" s="9">
        <f t="shared" ref="C13:C14" si="1">(K5-C5)/$R$4</f>
        <v>-0.94089536733679535</v>
      </c>
      <c r="D13" s="9">
        <f>(L5-D5)/$S$4</f>
        <v>-0.95812116048856422</v>
      </c>
      <c r="E13" s="9">
        <f>(M5-E5)/$T$4</f>
        <v>-0.92122483905767727</v>
      </c>
      <c r="F13" s="9">
        <f t="shared" ref="F13:F14" si="2">(N5-F5)/$U$4</f>
        <v>-0.9948715976533008</v>
      </c>
      <c r="G13" s="9">
        <f t="shared" ref="G13:G14" si="3">(O5-G5)/$V$4</f>
        <v>-0.99999058390835593</v>
      </c>
      <c r="H13" s="9">
        <f>(P5-H5)/$W$4</f>
        <v>-0.96198805978142843</v>
      </c>
    </row>
    <row r="14" spans="2:23" x14ac:dyDescent="0.25">
      <c r="B14" s="1" t="s">
        <v>12</v>
      </c>
      <c r="C14" s="9">
        <f t="shared" si="1"/>
        <v>5.5749879807635953E-3</v>
      </c>
      <c r="D14" s="9">
        <f>(L6-D6)/$S$4</f>
        <v>-5.6770541542341428E-3</v>
      </c>
      <c r="E14" s="9">
        <f>(M6-E6)/$T$4</f>
        <v>-1.7343235739205338E-3</v>
      </c>
      <c r="F14" s="9">
        <f t="shared" si="2"/>
        <v>7.0534119724097719E-4</v>
      </c>
      <c r="G14" s="9">
        <f t="shared" si="3"/>
        <v>-4.2414059520691312E-3</v>
      </c>
      <c r="H14" s="9">
        <f>(P6-H6)/$W$4</f>
        <v>0.27309151000710907</v>
      </c>
    </row>
    <row r="15" spans="2:23" x14ac:dyDescent="0.25">
      <c r="C15">
        <f>SQRT(C12^2+C13^2+C14^2)</f>
        <v>1</v>
      </c>
      <c r="D15">
        <f>SQRT(D12^2+D13^2+D14^2)</f>
        <v>1</v>
      </c>
      <c r="E15">
        <f t="shared" ref="E15:H15" si="4">SQRT(E12^2+E13^2+E14^2)</f>
        <v>1</v>
      </c>
      <c r="F15">
        <f t="shared" si="4"/>
        <v>1</v>
      </c>
      <c r="G15">
        <f t="shared" si="4"/>
        <v>1</v>
      </c>
      <c r="H15">
        <f t="shared" si="4"/>
        <v>1</v>
      </c>
    </row>
    <row r="16" spans="2:23" ht="18" customHeight="1" x14ac:dyDescent="0.25"/>
    <row r="17" spans="2:15" ht="21.75" customHeight="1" x14ac:dyDescent="0.25">
      <c r="C17" s="13"/>
      <c r="D17" s="13"/>
      <c r="M17" s="15" t="s">
        <v>20</v>
      </c>
      <c r="N17" s="15"/>
      <c r="O17" s="15"/>
    </row>
    <row r="18" spans="2:15" ht="23.25" customHeight="1" x14ac:dyDescent="0.35">
      <c r="C18" s="1" t="s">
        <v>16</v>
      </c>
      <c r="D18" s="13"/>
      <c r="F18" s="13"/>
      <c r="H18" s="11" t="s">
        <v>21</v>
      </c>
      <c r="I18" s="10"/>
      <c r="J18" s="10"/>
    </row>
    <row r="19" spans="2:15" x14ac:dyDescent="0.25">
      <c r="B19" s="1" t="s">
        <v>5</v>
      </c>
      <c r="C19" s="12">
        <v>0</v>
      </c>
      <c r="F19" s="13"/>
      <c r="H19" s="14" t="s">
        <v>1</v>
      </c>
      <c r="I19" s="14" t="s">
        <v>2</v>
      </c>
      <c r="J19" s="14" t="s">
        <v>3</v>
      </c>
      <c r="K19" s="14" t="s">
        <v>4</v>
      </c>
      <c r="L19" s="14" t="s">
        <v>10</v>
      </c>
      <c r="M19" s="14" t="s">
        <v>9</v>
      </c>
    </row>
    <row r="20" spans="2:15" x14ac:dyDescent="0.25">
      <c r="B20" s="1" t="s">
        <v>6</v>
      </c>
      <c r="C20" s="1">
        <f>-1230/2</f>
        <v>-615</v>
      </c>
      <c r="G20" s="1" t="s">
        <v>17</v>
      </c>
      <c r="H20" s="9">
        <f>(K4-C19)/1000</f>
        <v>-6.8300000000000001E-3</v>
      </c>
      <c r="I20" s="9">
        <f>(L4-C19)/1000</f>
        <v>-6.8300000000000001E-3</v>
      </c>
      <c r="J20" s="9">
        <f>(M4-C19)/1000</f>
        <v>6.8300000000000001E-3</v>
      </c>
      <c r="K20" s="9">
        <f>(N4-C19)/1000</f>
        <v>6.8300000000000001E-3</v>
      </c>
      <c r="L20" s="9">
        <f>(O4-C19)/1000</f>
        <v>3.9710000000000002E-2</v>
      </c>
      <c r="M20" s="9">
        <f>(P4-C19)/1000</f>
        <v>6.8300000000000001E-3</v>
      </c>
    </row>
    <row r="21" spans="2:15" x14ac:dyDescent="0.25">
      <c r="B21" s="1" t="s">
        <v>7</v>
      </c>
      <c r="C21" s="1">
        <v>196.4</v>
      </c>
      <c r="G21" s="1" t="s">
        <v>18</v>
      </c>
      <c r="H21" s="9">
        <f>(K5-C20)/1000</f>
        <v>3.5960000000000034E-2</v>
      </c>
      <c r="I21" s="9">
        <f>(L5-C20)/1000</f>
        <v>3.5960000000000034E-2</v>
      </c>
      <c r="J21" s="9">
        <f>(M5-C20)/1000</f>
        <v>5.1919999999999959E-2</v>
      </c>
      <c r="K21" s="9">
        <f>(N5-C20)/1000</f>
        <v>5.1919999999999959E-2</v>
      </c>
      <c r="L21" s="9">
        <f>(O5-C20)/1000</f>
        <v>4.4070000000000047E-2</v>
      </c>
      <c r="M21" s="9">
        <f>(P5-C20)/1000</f>
        <v>0.10931</v>
      </c>
    </row>
    <row r="22" spans="2:15" x14ac:dyDescent="0.25">
      <c r="G22" s="1" t="s">
        <v>19</v>
      </c>
      <c r="H22" s="9">
        <f>(K6-C21)/1000</f>
        <v>-6.6400000000000001E-2</v>
      </c>
      <c r="I22" s="9">
        <f>(L6-C21)/1000</f>
        <v>-6.6400000000000001E-2</v>
      </c>
      <c r="J22" s="9">
        <f>(M6-C21)/1000</f>
        <v>6.359999999999999E-2</v>
      </c>
      <c r="K22" s="9">
        <f>(N6-C21)/1000</f>
        <v>6.359999999999999E-2</v>
      </c>
      <c r="L22" s="9">
        <f>(O6-C21)/1000</f>
        <v>-8.9740000000000014E-2</v>
      </c>
      <c r="M22" s="9">
        <f>(P6-C21)/1000</f>
        <v>3.8599999999999995E-2</v>
      </c>
    </row>
    <row r="26" spans="2:15" x14ac:dyDescent="0.25">
      <c r="H26">
        <f>C13*H22-C14*H21</f>
        <v>6.2274975823374955E-2</v>
      </c>
      <c r="I26">
        <f t="shared" ref="I26:M26" si="5">D13*I22-D14*I21</f>
        <v>6.3823391923826925E-2</v>
      </c>
      <c r="J26">
        <f t="shared" si="5"/>
        <v>-5.8499853684110315E-2</v>
      </c>
      <c r="K26">
        <f t="shared" si="5"/>
        <v>-6.3310454925710677E-2</v>
      </c>
      <c r="L26">
        <f t="shared" si="5"/>
        <v>8.9926073760243558E-2</v>
      </c>
      <c r="M26">
        <f t="shared" si="5"/>
        <v>-6.6984372066440229E-2</v>
      </c>
    </row>
    <row r="27" spans="2:15" x14ac:dyDescent="0.25">
      <c r="H27">
        <f>C12*H21-C13*H20</f>
        <v>5.7515919854359424E-3</v>
      </c>
      <c r="I27">
        <f t="shared" ref="I27:M27" si="6">D12*I21-D13*I20</f>
        <v>-1.6839561884997141E-2</v>
      </c>
      <c r="J27">
        <f t="shared" si="6"/>
        <v>2.649023289650556E-2</v>
      </c>
      <c r="K27">
        <f t="shared" si="6"/>
        <v>1.5436027269965505E-3</v>
      </c>
      <c r="L27">
        <f t="shared" si="6"/>
        <v>3.9669173519471537E-2</v>
      </c>
      <c r="M27">
        <f t="shared" si="6"/>
        <v>6.5703784483071561E-3</v>
      </c>
    </row>
    <row r="28" spans="2:15" x14ac:dyDescent="0.25">
      <c r="H28">
        <f>C14*H20-C12*H22</f>
        <v>2.2448381332219044E-2</v>
      </c>
      <c r="I28">
        <f t="shared" ref="I28:M28" si="7">D14*I20-D12*I22</f>
        <v>-1.8972000620802888E-2</v>
      </c>
      <c r="J28">
        <f t="shared" si="7"/>
        <v>-2.4753944752605568E-2</v>
      </c>
      <c r="K28">
        <f t="shared" si="7"/>
        <v>6.4375437924811931E-3</v>
      </c>
      <c r="L28">
        <f t="shared" si="7"/>
        <v>-2.508000313568277E-4</v>
      </c>
      <c r="M28">
        <f t="shared" si="7"/>
        <v>1.865215013348555E-3</v>
      </c>
    </row>
    <row r="33" spans="2:2" x14ac:dyDescent="0.25">
      <c r="B33" s="16"/>
    </row>
    <row r="34" spans="2:2" x14ac:dyDescent="0.25">
      <c r="B34" s="16"/>
    </row>
    <row r="35" spans="2:2" x14ac:dyDescent="0.25">
      <c r="B35" s="16"/>
    </row>
    <row r="36" spans="2:2" x14ac:dyDescent="0.25">
      <c r="B36" s="16"/>
    </row>
    <row r="37" spans="2:2" x14ac:dyDescent="0.25">
      <c r="B37" s="16"/>
    </row>
    <row r="38" spans="2:2" x14ac:dyDescent="0.25">
      <c r="B38" s="16"/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B2A4-5245-4AD3-B787-E6381C4B39CB}">
  <dimension ref="B2:W28"/>
  <sheetViews>
    <sheetView tabSelected="1" topLeftCell="A10" zoomScaleNormal="100" workbookViewId="0">
      <selection activeCell="M26" sqref="M26"/>
    </sheetView>
  </sheetViews>
  <sheetFormatPr baseColWidth="10" defaultRowHeight="15" x14ac:dyDescent="0.25"/>
  <cols>
    <col min="18" max="18" width="11.85546875" bestFit="1" customWidth="1"/>
  </cols>
  <sheetData>
    <row r="2" spans="2:23" x14ac:dyDescent="0.25">
      <c r="C2" s="2"/>
      <c r="D2" s="3" t="s">
        <v>8</v>
      </c>
      <c r="E2" s="3"/>
      <c r="F2" s="3"/>
      <c r="G2" s="3"/>
      <c r="H2" s="4"/>
      <c r="K2" s="2"/>
      <c r="L2" s="3"/>
      <c r="M2" s="3" t="s">
        <v>0</v>
      </c>
      <c r="N2" s="3"/>
      <c r="O2" s="3"/>
      <c r="P2" s="4"/>
      <c r="R2" t="s">
        <v>11</v>
      </c>
    </row>
    <row r="3" spans="2:23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9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10</v>
      </c>
      <c r="P3" s="1" t="s">
        <v>9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10</v>
      </c>
      <c r="W3" s="1" t="s">
        <v>9</v>
      </c>
    </row>
    <row r="4" spans="2:23" x14ac:dyDescent="0.25">
      <c r="B4" s="1" t="s">
        <v>5</v>
      </c>
      <c r="C4" s="5">
        <v>1471.28</v>
      </c>
      <c r="D4" s="5">
        <v>1705</v>
      </c>
      <c r="E4" s="5">
        <v>1464.1</v>
      </c>
      <c r="F4" s="5">
        <v>1740</v>
      </c>
      <c r="G4" s="6">
        <v>1471.88</v>
      </c>
      <c r="H4" s="5">
        <v>1647.65</v>
      </c>
      <c r="J4" s="1" t="s">
        <v>5</v>
      </c>
      <c r="K4" s="8">
        <v>1598.85</v>
      </c>
      <c r="L4" s="8">
        <v>1598.85</v>
      </c>
      <c r="M4" s="8">
        <v>1611.15</v>
      </c>
      <c r="N4" s="8">
        <v>1611.15</v>
      </c>
      <c r="O4" s="8">
        <v>1527.23</v>
      </c>
      <c r="P4" s="7">
        <v>1604.71</v>
      </c>
      <c r="R4" s="1">
        <f>SQRT((C4-K4)^2+(C5-K5)^2+(C6-K6)^2)</f>
        <v>336.22486433932863</v>
      </c>
      <c r="S4" s="1">
        <f t="shared" ref="S4:W4" si="0">SQRT((D4-L4)^2+(D5-L5)^2+(D6-L6)^2)</f>
        <v>343.21567067953055</v>
      </c>
      <c r="T4" s="1">
        <f t="shared" si="0"/>
        <v>313.66459586634903</v>
      </c>
      <c r="U4" s="1">
        <f t="shared" si="0"/>
        <v>324.41597910707173</v>
      </c>
      <c r="V4" s="1">
        <f t="shared" si="0"/>
        <v>248.98103441828658</v>
      </c>
      <c r="W4" s="1">
        <f t="shared" si="0"/>
        <v>326.3372422816617</v>
      </c>
    </row>
    <row r="5" spans="2:23" x14ac:dyDescent="0.25">
      <c r="B5" s="1" t="s">
        <v>6</v>
      </c>
      <c r="C5" s="5">
        <v>-248.76</v>
      </c>
      <c r="D5" s="5">
        <v>-233.58</v>
      </c>
      <c r="E5" s="5">
        <v>-265.24</v>
      </c>
      <c r="F5" s="5">
        <v>-242.76</v>
      </c>
      <c r="G5" s="6">
        <v>-298.56</v>
      </c>
      <c r="H5" s="5">
        <v>-263.05</v>
      </c>
      <c r="J5" s="1" t="s">
        <v>6</v>
      </c>
      <c r="K5" s="8">
        <v>-559.67999999999995</v>
      </c>
      <c r="L5" s="8">
        <v>-559.67999999999995</v>
      </c>
      <c r="M5" s="8">
        <v>-534.95000000000005</v>
      </c>
      <c r="N5" s="8">
        <v>-534.95000000000005</v>
      </c>
      <c r="O5" s="8">
        <v>-535.59</v>
      </c>
      <c r="P5" s="7">
        <v>-520.9</v>
      </c>
    </row>
    <row r="6" spans="2:23" x14ac:dyDescent="0.25">
      <c r="B6" s="1" t="s">
        <v>7</v>
      </c>
      <c r="C6" s="5">
        <v>98.91</v>
      </c>
      <c r="D6" s="5">
        <v>95.29</v>
      </c>
      <c r="E6" s="5">
        <v>221.61</v>
      </c>
      <c r="F6" s="5">
        <v>227.83</v>
      </c>
      <c r="G6" s="6">
        <v>228.98</v>
      </c>
      <c r="H6" s="5">
        <v>335.21</v>
      </c>
      <c r="J6" s="1" t="s">
        <v>7</v>
      </c>
      <c r="K6" s="8">
        <v>109</v>
      </c>
      <c r="L6" s="8">
        <v>109</v>
      </c>
      <c r="M6" s="8">
        <v>285</v>
      </c>
      <c r="N6" s="8">
        <v>285</v>
      </c>
      <c r="O6" s="8">
        <v>281.37</v>
      </c>
      <c r="P6" s="7">
        <v>139.85</v>
      </c>
    </row>
    <row r="10" spans="2:23" ht="21" x14ac:dyDescent="0.35">
      <c r="C10" s="11" t="s">
        <v>15</v>
      </c>
      <c r="D10" s="10"/>
    </row>
    <row r="11" spans="2:23" x14ac:dyDescent="0.25">
      <c r="C11" s="14" t="s">
        <v>1</v>
      </c>
      <c r="D11" s="14" t="s">
        <v>2</v>
      </c>
      <c r="E11" s="14" t="s">
        <v>3</v>
      </c>
      <c r="F11" s="14" t="s">
        <v>4</v>
      </c>
      <c r="G11" s="14" t="s">
        <v>10</v>
      </c>
      <c r="H11" s="14" t="s">
        <v>9</v>
      </c>
    </row>
    <row r="12" spans="2:23" x14ac:dyDescent="0.25">
      <c r="B12" s="1" t="s">
        <v>14</v>
      </c>
      <c r="C12" s="9">
        <f>(K4-C4)/$R$4</f>
        <v>0.37941869721821736</v>
      </c>
      <c r="D12" s="9">
        <f>(L4-D4)/$S$4</f>
        <v>-0.30928074988485921</v>
      </c>
      <c r="E12" s="9">
        <f>(M4-E4)/$T$4</f>
        <v>0.46881287189535881</v>
      </c>
      <c r="F12" s="9">
        <f>(N4-F4)/$U$4</f>
        <v>-0.39717525737988901</v>
      </c>
      <c r="G12" s="9">
        <f>(O4-G4)/$V$4</f>
        <v>0.22230608901323887</v>
      </c>
      <c r="H12" s="9">
        <f>(P4-H4)/$W$4</f>
        <v>-0.13158167207571894</v>
      </c>
    </row>
    <row r="13" spans="2:23" x14ac:dyDescent="0.25">
      <c r="B13" s="1" t="s">
        <v>13</v>
      </c>
      <c r="C13" s="9">
        <f t="shared" ref="C13:C14" si="1">(K5-C5)/$R$4</f>
        <v>-0.92473827184360102</v>
      </c>
      <c r="D13" s="9">
        <f>(L5-D5)/$S$4</f>
        <v>-0.95013144170939678</v>
      </c>
      <c r="E13" s="9">
        <f>(M5-E5)/$T$4</f>
        <v>-0.85986752586805226</v>
      </c>
      <c r="F13" s="9">
        <f t="shared" ref="F13:F14" si="2">(N5-F5)/$U$4</f>
        <v>-0.90066463681668507</v>
      </c>
      <c r="G13" s="9">
        <f t="shared" ref="G13:G14" si="3">(O5-G5)/$V$4</f>
        <v>-0.95200022183935151</v>
      </c>
      <c r="H13" s="9">
        <f>(P5-H5)/$W$4</f>
        <v>-0.79013353853572621</v>
      </c>
    </row>
    <row r="14" spans="2:23" x14ac:dyDescent="0.25">
      <c r="B14" s="1" t="s">
        <v>12</v>
      </c>
      <c r="C14" s="9">
        <f t="shared" si="1"/>
        <v>3.0009678254541164E-2</v>
      </c>
      <c r="D14" s="9">
        <f>(L6-D6)/$S$4</f>
        <v>3.9945728506089628E-2</v>
      </c>
      <c r="E14" s="9">
        <f>(M6-E6)/$T$4</f>
        <v>0.20209485174734276</v>
      </c>
      <c r="F14" s="9">
        <f t="shared" si="2"/>
        <v>0.17622436526510102</v>
      </c>
      <c r="G14" s="9">
        <f t="shared" si="3"/>
        <v>0.21041763330449154</v>
      </c>
      <c r="H14" s="9">
        <f>(P6-H6)/$W$4</f>
        <v>-0.59864451459507262</v>
      </c>
    </row>
    <row r="15" spans="2:23" x14ac:dyDescent="0.25">
      <c r="C15">
        <f>SQRT(C12^2+C13^2+C14^2)</f>
        <v>1</v>
      </c>
      <c r="D15">
        <f>SQRT(D12^2+D13^2+D14^2)</f>
        <v>1</v>
      </c>
      <c r="E15">
        <f t="shared" ref="E15:H15" si="4">SQRT(E12^2+E13^2+E14^2)</f>
        <v>1</v>
      </c>
      <c r="F15">
        <f t="shared" si="4"/>
        <v>1</v>
      </c>
      <c r="G15">
        <f t="shared" si="4"/>
        <v>1</v>
      </c>
      <c r="H15">
        <f t="shared" si="4"/>
        <v>1</v>
      </c>
    </row>
    <row r="16" spans="2:23" ht="18" customHeight="1" x14ac:dyDescent="0.25"/>
    <row r="17" spans="2:15" ht="21.75" customHeight="1" x14ac:dyDescent="0.25">
      <c r="C17" s="13"/>
      <c r="D17" s="13"/>
      <c r="M17" s="15" t="s">
        <v>20</v>
      </c>
      <c r="N17" s="15"/>
      <c r="O17" s="15"/>
    </row>
    <row r="18" spans="2:15" ht="23.25" customHeight="1" x14ac:dyDescent="0.35">
      <c r="C18" s="1" t="s">
        <v>16</v>
      </c>
      <c r="D18" s="13"/>
      <c r="F18" s="13"/>
      <c r="H18" s="11" t="s">
        <v>21</v>
      </c>
      <c r="I18" s="10"/>
      <c r="J18" s="10"/>
    </row>
    <row r="19" spans="2:15" x14ac:dyDescent="0.25">
      <c r="B19" s="1" t="s">
        <v>5</v>
      </c>
      <c r="C19" s="12">
        <v>1580</v>
      </c>
      <c r="F19" s="13"/>
      <c r="H19" s="14" t="s">
        <v>1</v>
      </c>
      <c r="I19" s="14" t="s">
        <v>2</v>
      </c>
      <c r="J19" s="14" t="s">
        <v>3</v>
      </c>
      <c r="K19" s="14" t="s">
        <v>4</v>
      </c>
      <c r="L19" s="14" t="s">
        <v>10</v>
      </c>
      <c r="M19" s="14" t="s">
        <v>9</v>
      </c>
    </row>
    <row r="20" spans="2:15" x14ac:dyDescent="0.25">
      <c r="B20" s="1" t="s">
        <v>6</v>
      </c>
      <c r="C20" s="1">
        <f>-1170/2</f>
        <v>-585</v>
      </c>
      <c r="G20" s="1" t="s">
        <v>17</v>
      </c>
      <c r="H20" s="9">
        <f>(K4-C19)/1000</f>
        <v>1.8849999999999908E-2</v>
      </c>
      <c r="I20" s="9">
        <f>(L4-C19)/1000</f>
        <v>1.8849999999999908E-2</v>
      </c>
      <c r="J20" s="9">
        <f>(M4-C19)/1000</f>
        <v>3.1150000000000091E-2</v>
      </c>
      <c r="K20" s="9">
        <f>(N4-C19)/1000</f>
        <v>3.1150000000000091E-2</v>
      </c>
      <c r="L20" s="9">
        <f>(O4-C19)/1000</f>
        <v>-5.2769999999999984E-2</v>
      </c>
      <c r="M20" s="9">
        <f>(P4-C19)/1000</f>
        <v>2.4710000000000037E-2</v>
      </c>
    </row>
    <row r="21" spans="2:15" x14ac:dyDescent="0.25">
      <c r="B21" s="1" t="s">
        <v>7</v>
      </c>
      <c r="C21" s="1">
        <v>196.4</v>
      </c>
      <c r="G21" s="1" t="s">
        <v>18</v>
      </c>
      <c r="H21" s="9">
        <f>(K5-C20)/1000</f>
        <v>2.5320000000000051E-2</v>
      </c>
      <c r="I21" s="9">
        <f>(L5-C20)/1000</f>
        <v>2.5320000000000051E-2</v>
      </c>
      <c r="J21" s="9">
        <f>(M5-C20)/1000</f>
        <v>5.0049999999999956E-2</v>
      </c>
      <c r="K21" s="9">
        <f>(N5-C20)/1000</f>
        <v>5.0049999999999956E-2</v>
      </c>
      <c r="L21" s="9">
        <f>(O5-C20)/1000</f>
        <v>4.9409999999999968E-2</v>
      </c>
      <c r="M21" s="9">
        <f>(P5-C20)/1000</f>
        <v>6.4100000000000018E-2</v>
      </c>
    </row>
    <row r="22" spans="2:15" x14ac:dyDescent="0.25">
      <c r="G22" s="1" t="s">
        <v>19</v>
      </c>
      <c r="H22" s="9">
        <f>(K6-C21)/1000</f>
        <v>-8.7400000000000005E-2</v>
      </c>
      <c r="I22" s="9">
        <f>(L6-C21)/1000</f>
        <v>-8.7400000000000005E-2</v>
      </c>
      <c r="J22" s="9">
        <f>(M6-C21)/1000</f>
        <v>8.8599999999999998E-2</v>
      </c>
      <c r="K22" s="9">
        <f>(N6-C21)/1000</f>
        <v>8.8599999999999998E-2</v>
      </c>
      <c r="L22" s="9">
        <f>(O6-C21)/1000</f>
        <v>8.4970000000000004E-2</v>
      </c>
      <c r="M22" s="9">
        <f>(P6-C21)/1000</f>
        <v>-5.655000000000001E-2</v>
      </c>
    </row>
    <row r="26" spans="2:15" x14ac:dyDescent="0.25">
      <c r="H26">
        <f>C13*H22-C14*H21</f>
        <v>8.0062279905725744E-2</v>
      </c>
      <c r="I26">
        <f t="shared" ref="I26:M26" si="5">D13*I22-D14*I21</f>
        <v>8.203006215962709E-2</v>
      </c>
      <c r="J26">
        <f t="shared" si="5"/>
        <v>-8.629911012186392E-2</v>
      </c>
      <c r="K26">
        <f t="shared" si="5"/>
        <v>-8.8618916303476597E-2</v>
      </c>
      <c r="L26">
        <f t="shared" si="5"/>
        <v>-9.1288194111264626E-2</v>
      </c>
      <c r="M26">
        <f t="shared" si="5"/>
        <v>8.3055164989739499E-2</v>
      </c>
    </row>
    <row r="27" spans="2:15" x14ac:dyDescent="0.25">
      <c r="H27">
        <f>C12*H21-C13*H20</f>
        <v>2.703819783781708E-2</v>
      </c>
      <c r="I27">
        <f t="shared" ref="I27:M27" si="6">D12*I21-D13*I20</f>
        <v>1.0078989089137394E-2</v>
      </c>
      <c r="J27">
        <f t="shared" si="6"/>
        <v>5.0248957669152591E-2</v>
      </c>
      <c r="K27">
        <f t="shared" si="6"/>
        <v>8.1770818049763938E-3</v>
      </c>
      <c r="L27">
        <f t="shared" si="6"/>
        <v>-3.925290784831844E-2</v>
      </c>
      <c r="M27">
        <f t="shared" si="6"/>
        <v>1.1089814557164238E-2</v>
      </c>
    </row>
    <row r="28" spans="2:15" x14ac:dyDescent="0.25">
      <c r="H28">
        <f>C14*H20-C12*H22</f>
        <v>3.37268765719703E-2</v>
      </c>
      <c r="I28">
        <f t="shared" ref="I28:M28" si="7">D14*I20-D12*I22</f>
        <v>-2.6278160557596911E-2</v>
      </c>
      <c r="J28">
        <f t="shared" si="7"/>
        <v>-3.5241565817999046E-2</v>
      </c>
      <c r="K28">
        <f t="shared" si="7"/>
        <v>4.067911678186608E-2</v>
      </c>
      <c r="L28">
        <f t="shared" si="7"/>
        <v>-2.9993086892932924E-2</v>
      </c>
      <c r="M28">
        <f t="shared" si="7"/>
        <v>-2.2233449511526174E-2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Front Suspension</vt:lpstr>
      <vt:lpstr>Rear Suspension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2020-01-22T19:22:29Z</dcterms:created>
  <dcterms:modified xsi:type="dcterms:W3CDTF">2020-01-26T19:08:50Z</dcterms:modified>
</cp:coreProperties>
</file>