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525"/>
  </bookViews>
  <sheets>
    <sheet name="Plan1" sheetId="1" r:id="rId1"/>
    <sheet name="Plan2" sheetId="2" r:id="rId2"/>
    <sheet name="Plan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236" i="1" l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C18" i="1"/>
  <c r="D18" i="1" s="1"/>
  <c r="G18" i="1" s="1"/>
  <c r="G17" i="1"/>
  <c r="E17" i="1"/>
  <c r="C17" i="1"/>
  <c r="L14" i="1"/>
  <c r="H18" i="1" l="1"/>
  <c r="G19" i="1"/>
  <c r="K18" i="1"/>
  <c r="N17" i="1"/>
  <c r="L17" i="1"/>
  <c r="K17" i="1"/>
  <c r="M17" i="1"/>
  <c r="H19" i="1" l="1"/>
  <c r="G20" i="1"/>
  <c r="K19" i="1"/>
  <c r="L18" i="1"/>
  <c r="J18" i="1"/>
  <c r="N18" i="1" s="1"/>
  <c r="I18" i="1"/>
  <c r="M18" i="1" s="1"/>
  <c r="H20" i="1" l="1"/>
  <c r="G21" i="1"/>
  <c r="K20" i="1"/>
  <c r="L19" i="1"/>
  <c r="I19" i="1"/>
  <c r="M19" i="1" s="1"/>
  <c r="H21" i="1" l="1"/>
  <c r="G22" i="1"/>
  <c r="K21" i="1"/>
  <c r="J19" i="1"/>
  <c r="N19" i="1" s="1"/>
  <c r="L20" i="1"/>
  <c r="J20" i="1"/>
  <c r="N20" i="1" s="1"/>
  <c r="I20" i="1"/>
  <c r="M20" i="1" s="1"/>
  <c r="H22" i="1" l="1"/>
  <c r="G23" i="1"/>
  <c r="K22" i="1"/>
  <c r="L21" i="1"/>
  <c r="I21" i="1"/>
  <c r="M21" i="1" s="1"/>
  <c r="H23" i="1" l="1"/>
  <c r="G24" i="1"/>
  <c r="K23" i="1"/>
  <c r="J21" i="1"/>
  <c r="N21" i="1" s="1"/>
  <c r="L22" i="1"/>
  <c r="J22" i="1"/>
  <c r="N22" i="1" s="1"/>
  <c r="I22" i="1"/>
  <c r="M22" i="1" s="1"/>
  <c r="H24" i="1" l="1"/>
  <c r="G25" i="1"/>
  <c r="K24" i="1"/>
  <c r="L23" i="1"/>
  <c r="I23" i="1"/>
  <c r="M23" i="1" s="1"/>
  <c r="H25" i="1" l="1"/>
  <c r="G26" i="1"/>
  <c r="K25" i="1"/>
  <c r="J23" i="1"/>
  <c r="N23" i="1" s="1"/>
  <c r="L24" i="1"/>
  <c r="J24" i="1"/>
  <c r="N24" i="1" s="1"/>
  <c r="I24" i="1"/>
  <c r="M24" i="1" s="1"/>
  <c r="H26" i="1" l="1"/>
  <c r="G27" i="1"/>
  <c r="K26" i="1"/>
  <c r="L25" i="1"/>
  <c r="I25" i="1"/>
  <c r="M25" i="1" s="1"/>
  <c r="H27" i="1" l="1"/>
  <c r="G28" i="1"/>
  <c r="K27" i="1"/>
  <c r="J25" i="1"/>
  <c r="N25" i="1" s="1"/>
  <c r="L26" i="1"/>
  <c r="J26" i="1"/>
  <c r="N26" i="1" s="1"/>
  <c r="I26" i="1"/>
  <c r="M26" i="1" s="1"/>
  <c r="H28" i="1" l="1"/>
  <c r="G29" i="1"/>
  <c r="K28" i="1"/>
  <c r="L27" i="1"/>
  <c r="I27" i="1"/>
  <c r="M27" i="1" s="1"/>
  <c r="H29" i="1" l="1"/>
  <c r="G30" i="1"/>
  <c r="K29" i="1"/>
  <c r="J27" i="1"/>
  <c r="N27" i="1" s="1"/>
  <c r="L28" i="1"/>
  <c r="J28" i="1"/>
  <c r="N28" i="1" s="1"/>
  <c r="I28" i="1"/>
  <c r="M28" i="1" s="1"/>
  <c r="H30" i="1" l="1"/>
  <c r="G31" i="1"/>
  <c r="K30" i="1"/>
  <c r="L29" i="1"/>
  <c r="I29" i="1"/>
  <c r="M29" i="1" s="1"/>
  <c r="H31" i="1" l="1"/>
  <c r="G32" i="1"/>
  <c r="K31" i="1"/>
  <c r="J29" i="1"/>
  <c r="N29" i="1" s="1"/>
  <c r="L30" i="1"/>
  <c r="J30" i="1"/>
  <c r="N30" i="1" s="1"/>
  <c r="I30" i="1"/>
  <c r="M30" i="1" s="1"/>
  <c r="H32" i="1" l="1"/>
  <c r="G33" i="1"/>
  <c r="K32" i="1"/>
  <c r="L31" i="1"/>
  <c r="I31" i="1"/>
  <c r="M31" i="1" s="1"/>
  <c r="H33" i="1" l="1"/>
  <c r="G34" i="1"/>
  <c r="K33" i="1"/>
  <c r="J31" i="1"/>
  <c r="N31" i="1" s="1"/>
  <c r="L32" i="1"/>
  <c r="J32" i="1"/>
  <c r="N32" i="1" s="1"/>
  <c r="I32" i="1"/>
  <c r="M32" i="1" s="1"/>
  <c r="H34" i="1" l="1"/>
  <c r="G35" i="1"/>
  <c r="K34" i="1"/>
  <c r="L33" i="1"/>
  <c r="I33" i="1"/>
  <c r="M33" i="1" s="1"/>
  <c r="H35" i="1" l="1"/>
  <c r="G36" i="1"/>
  <c r="K35" i="1"/>
  <c r="J33" i="1"/>
  <c r="N33" i="1" s="1"/>
  <c r="L34" i="1"/>
  <c r="J34" i="1"/>
  <c r="N34" i="1" s="1"/>
  <c r="I34" i="1"/>
  <c r="M34" i="1" s="1"/>
  <c r="H36" i="1" l="1"/>
  <c r="G37" i="1"/>
  <c r="K36" i="1"/>
  <c r="L35" i="1"/>
  <c r="I35" i="1"/>
  <c r="M35" i="1" s="1"/>
  <c r="H37" i="1" l="1"/>
  <c r="G38" i="1"/>
  <c r="K37" i="1"/>
  <c r="J35" i="1"/>
  <c r="N35" i="1" s="1"/>
  <c r="L36" i="1"/>
  <c r="J36" i="1"/>
  <c r="N36" i="1" s="1"/>
  <c r="I36" i="1"/>
  <c r="M36" i="1" s="1"/>
  <c r="H38" i="1" l="1"/>
  <c r="G39" i="1"/>
  <c r="K38" i="1"/>
  <c r="L37" i="1"/>
  <c r="I37" i="1"/>
  <c r="M37" i="1" s="1"/>
  <c r="H39" i="1" l="1"/>
  <c r="G40" i="1"/>
  <c r="K39" i="1"/>
  <c r="J37" i="1"/>
  <c r="N37" i="1" s="1"/>
  <c r="L38" i="1"/>
  <c r="J38" i="1"/>
  <c r="N38" i="1" s="1"/>
  <c r="I38" i="1"/>
  <c r="M38" i="1" s="1"/>
  <c r="H40" i="1" l="1"/>
  <c r="G41" i="1"/>
  <c r="K40" i="1"/>
  <c r="L39" i="1"/>
  <c r="I39" i="1"/>
  <c r="M39" i="1" s="1"/>
  <c r="H41" i="1" l="1"/>
  <c r="G42" i="1"/>
  <c r="K41" i="1"/>
  <c r="J39" i="1"/>
  <c r="N39" i="1" s="1"/>
  <c r="L40" i="1"/>
  <c r="J40" i="1"/>
  <c r="N40" i="1" s="1"/>
  <c r="I40" i="1"/>
  <c r="M40" i="1" s="1"/>
  <c r="H42" i="1" l="1"/>
  <c r="G43" i="1"/>
  <c r="K42" i="1"/>
  <c r="L41" i="1"/>
  <c r="I41" i="1"/>
  <c r="M41" i="1" s="1"/>
  <c r="H43" i="1" l="1"/>
  <c r="G44" i="1"/>
  <c r="K43" i="1"/>
  <c r="J41" i="1"/>
  <c r="N41" i="1" s="1"/>
  <c r="L42" i="1"/>
  <c r="J42" i="1"/>
  <c r="N42" i="1" s="1"/>
  <c r="I42" i="1"/>
  <c r="M42" i="1" s="1"/>
  <c r="H44" i="1" l="1"/>
  <c r="G45" i="1"/>
  <c r="K44" i="1"/>
  <c r="L43" i="1"/>
  <c r="I43" i="1"/>
  <c r="M43" i="1" s="1"/>
  <c r="H45" i="1" l="1"/>
  <c r="G46" i="1"/>
  <c r="K45" i="1"/>
  <c r="J43" i="1"/>
  <c r="N43" i="1" s="1"/>
  <c r="L44" i="1"/>
  <c r="J44" i="1"/>
  <c r="N44" i="1" s="1"/>
  <c r="I44" i="1"/>
  <c r="M44" i="1" s="1"/>
  <c r="H46" i="1" l="1"/>
  <c r="G47" i="1"/>
  <c r="K46" i="1"/>
  <c r="L45" i="1"/>
  <c r="I45" i="1"/>
  <c r="M45" i="1" s="1"/>
  <c r="H47" i="1" l="1"/>
  <c r="G48" i="1"/>
  <c r="K47" i="1"/>
  <c r="J45" i="1"/>
  <c r="N45" i="1" s="1"/>
  <c r="L46" i="1"/>
  <c r="J46" i="1"/>
  <c r="N46" i="1" s="1"/>
  <c r="I46" i="1"/>
  <c r="M46" i="1" s="1"/>
  <c r="H48" i="1" l="1"/>
  <c r="G49" i="1"/>
  <c r="K48" i="1"/>
  <c r="L47" i="1"/>
  <c r="I47" i="1"/>
  <c r="M47" i="1" s="1"/>
  <c r="H49" i="1" l="1"/>
  <c r="G50" i="1"/>
  <c r="K49" i="1"/>
  <c r="J47" i="1"/>
  <c r="N47" i="1" s="1"/>
  <c r="L48" i="1"/>
  <c r="J48" i="1"/>
  <c r="N48" i="1" s="1"/>
  <c r="I48" i="1"/>
  <c r="M48" i="1" s="1"/>
  <c r="H50" i="1" l="1"/>
  <c r="G51" i="1"/>
  <c r="K50" i="1"/>
  <c r="L49" i="1"/>
  <c r="I49" i="1"/>
  <c r="M49" i="1" s="1"/>
  <c r="H51" i="1" l="1"/>
  <c r="G52" i="1"/>
  <c r="K51" i="1"/>
  <c r="J49" i="1"/>
  <c r="N49" i="1" s="1"/>
  <c r="L50" i="1"/>
  <c r="J50" i="1"/>
  <c r="N50" i="1" s="1"/>
  <c r="I50" i="1"/>
  <c r="M50" i="1" s="1"/>
  <c r="H52" i="1" l="1"/>
  <c r="G53" i="1"/>
  <c r="K52" i="1"/>
  <c r="L51" i="1"/>
  <c r="I51" i="1"/>
  <c r="M51" i="1" s="1"/>
  <c r="H53" i="1" l="1"/>
  <c r="G54" i="1"/>
  <c r="K53" i="1"/>
  <c r="J51" i="1"/>
  <c r="N51" i="1" s="1"/>
  <c r="L52" i="1"/>
  <c r="J52" i="1"/>
  <c r="N52" i="1" s="1"/>
  <c r="I52" i="1"/>
  <c r="M52" i="1" s="1"/>
  <c r="H54" i="1" l="1"/>
  <c r="G55" i="1"/>
  <c r="K54" i="1"/>
  <c r="L53" i="1"/>
  <c r="I53" i="1"/>
  <c r="M53" i="1" s="1"/>
  <c r="H55" i="1" l="1"/>
  <c r="G56" i="1"/>
  <c r="K55" i="1"/>
  <c r="J53" i="1"/>
  <c r="N53" i="1" s="1"/>
  <c r="L54" i="1"/>
  <c r="J54" i="1"/>
  <c r="N54" i="1" s="1"/>
  <c r="I54" i="1"/>
  <c r="M54" i="1" s="1"/>
  <c r="H56" i="1" l="1"/>
  <c r="G57" i="1"/>
  <c r="K56" i="1"/>
  <c r="L55" i="1"/>
  <c r="I55" i="1"/>
  <c r="M55" i="1" s="1"/>
  <c r="H57" i="1" l="1"/>
  <c r="G58" i="1"/>
  <c r="K57" i="1"/>
  <c r="J55" i="1"/>
  <c r="N55" i="1" s="1"/>
  <c r="L56" i="1"/>
  <c r="J56" i="1"/>
  <c r="N56" i="1" s="1"/>
  <c r="I56" i="1"/>
  <c r="M56" i="1" s="1"/>
  <c r="H58" i="1" l="1"/>
  <c r="G59" i="1"/>
  <c r="K58" i="1"/>
  <c r="L57" i="1"/>
  <c r="I57" i="1"/>
  <c r="M57" i="1" s="1"/>
  <c r="H59" i="1" l="1"/>
  <c r="G60" i="1"/>
  <c r="K59" i="1"/>
  <c r="J57" i="1"/>
  <c r="N57" i="1" s="1"/>
  <c r="L58" i="1"/>
  <c r="J58" i="1"/>
  <c r="N58" i="1" s="1"/>
  <c r="I58" i="1"/>
  <c r="M58" i="1" s="1"/>
  <c r="H60" i="1" l="1"/>
  <c r="G61" i="1"/>
  <c r="K60" i="1"/>
  <c r="L59" i="1"/>
  <c r="I59" i="1"/>
  <c r="M59" i="1" s="1"/>
  <c r="H61" i="1" l="1"/>
  <c r="G62" i="1"/>
  <c r="K61" i="1"/>
  <c r="J59" i="1"/>
  <c r="N59" i="1" s="1"/>
  <c r="L60" i="1"/>
  <c r="J60" i="1"/>
  <c r="N60" i="1" s="1"/>
  <c r="I60" i="1"/>
  <c r="M60" i="1" s="1"/>
  <c r="H62" i="1" l="1"/>
  <c r="G63" i="1"/>
  <c r="K62" i="1"/>
  <c r="L61" i="1"/>
  <c r="I61" i="1"/>
  <c r="M61" i="1" s="1"/>
  <c r="H63" i="1" l="1"/>
  <c r="G64" i="1"/>
  <c r="K63" i="1"/>
  <c r="J61" i="1"/>
  <c r="N61" i="1" s="1"/>
  <c r="L62" i="1"/>
  <c r="J62" i="1"/>
  <c r="N62" i="1" s="1"/>
  <c r="I62" i="1"/>
  <c r="M62" i="1" s="1"/>
  <c r="H64" i="1" l="1"/>
  <c r="G65" i="1"/>
  <c r="K64" i="1"/>
  <c r="L63" i="1"/>
  <c r="I63" i="1"/>
  <c r="M63" i="1" s="1"/>
  <c r="H65" i="1" l="1"/>
  <c r="G66" i="1"/>
  <c r="K65" i="1"/>
  <c r="J63" i="1"/>
  <c r="N63" i="1" s="1"/>
  <c r="L64" i="1"/>
  <c r="J64" i="1"/>
  <c r="N64" i="1" s="1"/>
  <c r="I64" i="1"/>
  <c r="M64" i="1" s="1"/>
  <c r="H66" i="1" l="1"/>
  <c r="G67" i="1"/>
  <c r="K66" i="1"/>
  <c r="L65" i="1"/>
  <c r="I65" i="1"/>
  <c r="M65" i="1" s="1"/>
  <c r="H67" i="1" l="1"/>
  <c r="G68" i="1"/>
  <c r="K67" i="1"/>
  <c r="J65" i="1"/>
  <c r="N65" i="1" s="1"/>
  <c r="L66" i="1"/>
  <c r="J66" i="1"/>
  <c r="N66" i="1" s="1"/>
  <c r="I66" i="1"/>
  <c r="M66" i="1" s="1"/>
  <c r="H68" i="1" l="1"/>
  <c r="G69" i="1"/>
  <c r="K68" i="1"/>
  <c r="L67" i="1"/>
  <c r="I67" i="1"/>
  <c r="M67" i="1" s="1"/>
  <c r="H69" i="1" l="1"/>
  <c r="G70" i="1"/>
  <c r="K69" i="1"/>
  <c r="J67" i="1"/>
  <c r="N67" i="1" s="1"/>
  <c r="L68" i="1"/>
  <c r="J68" i="1"/>
  <c r="N68" i="1" s="1"/>
  <c r="I68" i="1"/>
  <c r="M68" i="1" s="1"/>
  <c r="H70" i="1" l="1"/>
  <c r="G71" i="1"/>
  <c r="K70" i="1"/>
  <c r="L69" i="1"/>
  <c r="I69" i="1"/>
  <c r="M69" i="1" s="1"/>
  <c r="H71" i="1" l="1"/>
  <c r="G72" i="1"/>
  <c r="K71" i="1"/>
  <c r="J69" i="1"/>
  <c r="N69" i="1" s="1"/>
  <c r="L70" i="1"/>
  <c r="J70" i="1"/>
  <c r="N70" i="1" s="1"/>
  <c r="I70" i="1"/>
  <c r="M70" i="1" s="1"/>
  <c r="H72" i="1" l="1"/>
  <c r="G73" i="1"/>
  <c r="K72" i="1"/>
  <c r="L71" i="1"/>
  <c r="I71" i="1"/>
  <c r="M71" i="1" s="1"/>
  <c r="H73" i="1" l="1"/>
  <c r="G74" i="1"/>
  <c r="K73" i="1"/>
  <c r="J71" i="1"/>
  <c r="N71" i="1" s="1"/>
  <c r="L72" i="1"/>
  <c r="J72" i="1"/>
  <c r="N72" i="1" s="1"/>
  <c r="I72" i="1"/>
  <c r="M72" i="1" s="1"/>
  <c r="H74" i="1" l="1"/>
  <c r="G75" i="1"/>
  <c r="K74" i="1"/>
  <c r="L73" i="1"/>
  <c r="I73" i="1"/>
  <c r="M73" i="1" s="1"/>
  <c r="H75" i="1" l="1"/>
  <c r="G76" i="1"/>
  <c r="K75" i="1"/>
  <c r="J73" i="1"/>
  <c r="N73" i="1" s="1"/>
  <c r="L74" i="1"/>
  <c r="J74" i="1"/>
  <c r="N74" i="1" s="1"/>
  <c r="I74" i="1"/>
  <c r="M74" i="1" s="1"/>
  <c r="H76" i="1" l="1"/>
  <c r="G77" i="1"/>
  <c r="K76" i="1"/>
  <c r="L75" i="1"/>
  <c r="I75" i="1"/>
  <c r="M75" i="1" s="1"/>
  <c r="H77" i="1" l="1"/>
  <c r="G78" i="1"/>
  <c r="K77" i="1"/>
  <c r="J75" i="1"/>
  <c r="N75" i="1" s="1"/>
  <c r="L76" i="1"/>
  <c r="J76" i="1"/>
  <c r="N76" i="1" s="1"/>
  <c r="I76" i="1"/>
  <c r="M76" i="1" s="1"/>
  <c r="H78" i="1" l="1"/>
  <c r="G79" i="1"/>
  <c r="K78" i="1"/>
  <c r="L77" i="1"/>
  <c r="I77" i="1"/>
  <c r="M77" i="1" s="1"/>
  <c r="H79" i="1" l="1"/>
  <c r="G80" i="1"/>
  <c r="K79" i="1"/>
  <c r="J77" i="1"/>
  <c r="N77" i="1" s="1"/>
  <c r="L78" i="1"/>
  <c r="J78" i="1"/>
  <c r="N78" i="1" s="1"/>
  <c r="I78" i="1"/>
  <c r="M78" i="1" s="1"/>
  <c r="H80" i="1" l="1"/>
  <c r="G81" i="1"/>
  <c r="K80" i="1"/>
  <c r="L79" i="1"/>
  <c r="I79" i="1"/>
  <c r="M79" i="1" s="1"/>
  <c r="H81" i="1" l="1"/>
  <c r="G82" i="1"/>
  <c r="K81" i="1"/>
  <c r="J79" i="1"/>
  <c r="N79" i="1" s="1"/>
  <c r="L80" i="1"/>
  <c r="J80" i="1"/>
  <c r="N80" i="1" s="1"/>
  <c r="I80" i="1"/>
  <c r="M80" i="1" s="1"/>
  <c r="H82" i="1" l="1"/>
  <c r="G83" i="1"/>
  <c r="K82" i="1"/>
  <c r="L81" i="1"/>
  <c r="I81" i="1"/>
  <c r="M81" i="1" s="1"/>
  <c r="H83" i="1" l="1"/>
  <c r="G84" i="1"/>
  <c r="K83" i="1"/>
  <c r="J81" i="1"/>
  <c r="N81" i="1" s="1"/>
  <c r="L82" i="1"/>
  <c r="J82" i="1"/>
  <c r="N82" i="1" s="1"/>
  <c r="I82" i="1"/>
  <c r="M82" i="1" s="1"/>
  <c r="H84" i="1" l="1"/>
  <c r="G85" i="1"/>
  <c r="K84" i="1"/>
  <c r="L83" i="1"/>
  <c r="I83" i="1"/>
  <c r="M83" i="1" s="1"/>
  <c r="H85" i="1" l="1"/>
  <c r="G86" i="1"/>
  <c r="K85" i="1"/>
  <c r="J83" i="1"/>
  <c r="N83" i="1" s="1"/>
  <c r="L84" i="1"/>
  <c r="J84" i="1"/>
  <c r="N84" i="1" s="1"/>
  <c r="I84" i="1"/>
  <c r="M84" i="1" s="1"/>
  <c r="H86" i="1" l="1"/>
  <c r="G87" i="1"/>
  <c r="K86" i="1"/>
  <c r="L85" i="1"/>
  <c r="I85" i="1"/>
  <c r="M85" i="1" s="1"/>
  <c r="H87" i="1" l="1"/>
  <c r="G88" i="1"/>
  <c r="K87" i="1"/>
  <c r="J85" i="1"/>
  <c r="N85" i="1" s="1"/>
  <c r="L86" i="1"/>
  <c r="J86" i="1"/>
  <c r="N86" i="1" s="1"/>
  <c r="I86" i="1"/>
  <c r="M86" i="1" s="1"/>
  <c r="H88" i="1" l="1"/>
  <c r="G89" i="1"/>
  <c r="K88" i="1"/>
  <c r="L87" i="1"/>
  <c r="I87" i="1"/>
  <c r="M87" i="1" s="1"/>
  <c r="H89" i="1" l="1"/>
  <c r="G90" i="1"/>
  <c r="K89" i="1"/>
  <c r="J87" i="1"/>
  <c r="N87" i="1" s="1"/>
  <c r="L88" i="1"/>
  <c r="J88" i="1"/>
  <c r="N88" i="1" s="1"/>
  <c r="I88" i="1"/>
  <c r="M88" i="1" s="1"/>
  <c r="H90" i="1" l="1"/>
  <c r="G91" i="1"/>
  <c r="K90" i="1"/>
  <c r="L89" i="1"/>
  <c r="I89" i="1"/>
  <c r="M89" i="1" s="1"/>
  <c r="H91" i="1" l="1"/>
  <c r="G92" i="1"/>
  <c r="K91" i="1"/>
  <c r="J89" i="1"/>
  <c r="N89" i="1" s="1"/>
  <c r="L90" i="1"/>
  <c r="J90" i="1"/>
  <c r="N90" i="1" s="1"/>
  <c r="I90" i="1"/>
  <c r="M90" i="1" s="1"/>
  <c r="H92" i="1" l="1"/>
  <c r="G93" i="1"/>
  <c r="K92" i="1"/>
  <c r="L91" i="1"/>
  <c r="I91" i="1"/>
  <c r="M91" i="1" s="1"/>
  <c r="H93" i="1" l="1"/>
  <c r="G94" i="1"/>
  <c r="K93" i="1"/>
  <c r="J91" i="1"/>
  <c r="N91" i="1" s="1"/>
  <c r="L92" i="1"/>
  <c r="J92" i="1"/>
  <c r="N92" i="1" s="1"/>
  <c r="I92" i="1"/>
  <c r="M92" i="1" s="1"/>
  <c r="H94" i="1" l="1"/>
  <c r="G95" i="1"/>
  <c r="K94" i="1"/>
  <c r="L93" i="1"/>
  <c r="I93" i="1"/>
  <c r="M93" i="1" s="1"/>
  <c r="H95" i="1" l="1"/>
  <c r="G96" i="1"/>
  <c r="K95" i="1"/>
  <c r="J93" i="1"/>
  <c r="N93" i="1" s="1"/>
  <c r="L94" i="1"/>
  <c r="J94" i="1"/>
  <c r="N94" i="1" s="1"/>
  <c r="I94" i="1"/>
  <c r="M94" i="1" s="1"/>
  <c r="H96" i="1" l="1"/>
  <c r="G97" i="1"/>
  <c r="K96" i="1"/>
  <c r="L95" i="1"/>
  <c r="I95" i="1"/>
  <c r="M95" i="1" s="1"/>
  <c r="H97" i="1" l="1"/>
  <c r="G98" i="1"/>
  <c r="K97" i="1"/>
  <c r="J95" i="1"/>
  <c r="N95" i="1" s="1"/>
  <c r="L96" i="1"/>
  <c r="J96" i="1"/>
  <c r="N96" i="1" s="1"/>
  <c r="I96" i="1"/>
  <c r="M96" i="1" s="1"/>
  <c r="H98" i="1" l="1"/>
  <c r="G99" i="1"/>
  <c r="K98" i="1"/>
  <c r="L97" i="1"/>
  <c r="I97" i="1"/>
  <c r="M97" i="1" s="1"/>
  <c r="H99" i="1" l="1"/>
  <c r="G100" i="1"/>
  <c r="K99" i="1"/>
  <c r="J97" i="1"/>
  <c r="N97" i="1" s="1"/>
  <c r="L98" i="1"/>
  <c r="J98" i="1"/>
  <c r="N98" i="1" s="1"/>
  <c r="I98" i="1"/>
  <c r="M98" i="1" s="1"/>
  <c r="H100" i="1" l="1"/>
  <c r="G101" i="1"/>
  <c r="K100" i="1"/>
  <c r="L99" i="1"/>
  <c r="I99" i="1"/>
  <c r="M99" i="1" s="1"/>
  <c r="H101" i="1" l="1"/>
  <c r="G102" i="1"/>
  <c r="K101" i="1"/>
  <c r="J99" i="1"/>
  <c r="N99" i="1" s="1"/>
  <c r="L100" i="1"/>
  <c r="J100" i="1"/>
  <c r="N100" i="1" s="1"/>
  <c r="I100" i="1"/>
  <c r="M100" i="1" s="1"/>
  <c r="H102" i="1" l="1"/>
  <c r="G103" i="1"/>
  <c r="K102" i="1"/>
  <c r="L101" i="1"/>
  <c r="I101" i="1"/>
  <c r="M101" i="1" s="1"/>
  <c r="H103" i="1" l="1"/>
  <c r="G104" i="1"/>
  <c r="K103" i="1"/>
  <c r="J101" i="1"/>
  <c r="N101" i="1" s="1"/>
  <c r="L102" i="1"/>
  <c r="J102" i="1"/>
  <c r="N102" i="1" s="1"/>
  <c r="I102" i="1"/>
  <c r="M102" i="1" s="1"/>
  <c r="H104" i="1" l="1"/>
  <c r="G105" i="1"/>
  <c r="K104" i="1"/>
  <c r="L103" i="1"/>
  <c r="I103" i="1"/>
  <c r="M103" i="1" s="1"/>
  <c r="H105" i="1" l="1"/>
  <c r="G106" i="1"/>
  <c r="K105" i="1"/>
  <c r="J103" i="1"/>
  <c r="N103" i="1" s="1"/>
  <c r="L104" i="1"/>
  <c r="J104" i="1"/>
  <c r="N104" i="1" s="1"/>
  <c r="I104" i="1"/>
  <c r="M104" i="1" s="1"/>
  <c r="H106" i="1" l="1"/>
  <c r="G107" i="1"/>
  <c r="K106" i="1"/>
  <c r="L105" i="1"/>
  <c r="I105" i="1"/>
  <c r="M105" i="1" s="1"/>
  <c r="H107" i="1" l="1"/>
  <c r="G108" i="1"/>
  <c r="K107" i="1"/>
  <c r="J105" i="1"/>
  <c r="N105" i="1" s="1"/>
  <c r="L106" i="1"/>
  <c r="J106" i="1"/>
  <c r="N106" i="1" s="1"/>
  <c r="I106" i="1"/>
  <c r="M106" i="1" s="1"/>
  <c r="H108" i="1" l="1"/>
  <c r="G109" i="1"/>
  <c r="K108" i="1"/>
  <c r="L107" i="1"/>
  <c r="I107" i="1"/>
  <c r="M107" i="1" s="1"/>
  <c r="H109" i="1" l="1"/>
  <c r="G110" i="1"/>
  <c r="K109" i="1"/>
  <c r="J107" i="1"/>
  <c r="N107" i="1" s="1"/>
  <c r="L108" i="1"/>
  <c r="J108" i="1"/>
  <c r="N108" i="1" s="1"/>
  <c r="I108" i="1"/>
  <c r="M108" i="1" s="1"/>
  <c r="H110" i="1" l="1"/>
  <c r="G111" i="1"/>
  <c r="K110" i="1"/>
  <c r="L109" i="1"/>
  <c r="I109" i="1"/>
  <c r="M109" i="1" s="1"/>
  <c r="H111" i="1" l="1"/>
  <c r="G112" i="1"/>
  <c r="K111" i="1"/>
  <c r="J109" i="1"/>
  <c r="N109" i="1" s="1"/>
  <c r="L110" i="1"/>
  <c r="J110" i="1"/>
  <c r="N110" i="1" s="1"/>
  <c r="I110" i="1"/>
  <c r="M110" i="1" s="1"/>
  <c r="H112" i="1" l="1"/>
  <c r="G113" i="1"/>
  <c r="K112" i="1"/>
  <c r="L111" i="1"/>
  <c r="I111" i="1"/>
  <c r="M111" i="1" s="1"/>
  <c r="H113" i="1" l="1"/>
  <c r="G114" i="1"/>
  <c r="K113" i="1"/>
  <c r="J111" i="1"/>
  <c r="N111" i="1" s="1"/>
  <c r="L112" i="1"/>
  <c r="J112" i="1"/>
  <c r="N112" i="1" s="1"/>
  <c r="I112" i="1"/>
  <c r="M112" i="1" s="1"/>
  <c r="H114" i="1" l="1"/>
  <c r="G115" i="1"/>
  <c r="K114" i="1"/>
  <c r="L113" i="1"/>
  <c r="I113" i="1"/>
  <c r="M113" i="1" s="1"/>
  <c r="H115" i="1" l="1"/>
  <c r="G116" i="1"/>
  <c r="K115" i="1"/>
  <c r="J113" i="1"/>
  <c r="N113" i="1" s="1"/>
  <c r="L114" i="1"/>
  <c r="J114" i="1"/>
  <c r="N114" i="1" s="1"/>
  <c r="I114" i="1"/>
  <c r="M114" i="1" s="1"/>
  <c r="H116" i="1" l="1"/>
  <c r="G117" i="1"/>
  <c r="K116" i="1"/>
  <c r="L115" i="1"/>
  <c r="I115" i="1"/>
  <c r="M115" i="1" s="1"/>
  <c r="H117" i="1" l="1"/>
  <c r="G118" i="1"/>
  <c r="K117" i="1"/>
  <c r="J115" i="1"/>
  <c r="N115" i="1" s="1"/>
  <c r="L116" i="1"/>
  <c r="J116" i="1"/>
  <c r="N116" i="1" s="1"/>
  <c r="I116" i="1"/>
  <c r="M116" i="1" s="1"/>
  <c r="H118" i="1" l="1"/>
  <c r="G119" i="1"/>
  <c r="K118" i="1"/>
  <c r="L117" i="1"/>
  <c r="I117" i="1"/>
  <c r="M117" i="1" s="1"/>
  <c r="H119" i="1" l="1"/>
  <c r="K119" i="1"/>
  <c r="G120" i="1"/>
  <c r="J117" i="1"/>
  <c r="N117" i="1" s="1"/>
  <c r="L118" i="1"/>
  <c r="J118" i="1"/>
  <c r="N118" i="1" s="1"/>
  <c r="I118" i="1"/>
  <c r="M118" i="1" s="1"/>
  <c r="K120" i="1" l="1"/>
  <c r="H120" i="1"/>
  <c r="L119" i="1"/>
  <c r="I119" i="1"/>
  <c r="M119" i="1" s="1"/>
  <c r="I120" i="1" l="1"/>
  <c r="M120" i="1" s="1"/>
  <c r="J120" i="1"/>
  <c r="N120" i="1" s="1"/>
  <c r="L120" i="1"/>
  <c r="J119" i="1"/>
  <c r="N119" i="1" s="1"/>
  <c r="G121" i="1"/>
  <c r="K121" i="1" l="1"/>
  <c r="H121" i="1"/>
  <c r="I121" i="1" l="1"/>
  <c r="M121" i="1" s="1"/>
  <c r="J121" i="1"/>
  <c r="N121" i="1" s="1"/>
  <c r="L121" i="1"/>
  <c r="G122" i="1"/>
  <c r="K122" i="1" l="1"/>
  <c r="H122" i="1"/>
  <c r="I122" i="1" l="1"/>
  <c r="M122" i="1" s="1"/>
  <c r="J122" i="1"/>
  <c r="N122" i="1" s="1"/>
  <c r="L122" i="1"/>
  <c r="G123" i="1"/>
  <c r="K123" i="1" l="1"/>
  <c r="H123" i="1"/>
  <c r="I123" i="1" l="1"/>
  <c r="M123" i="1" s="1"/>
  <c r="J123" i="1"/>
  <c r="N123" i="1" s="1"/>
  <c r="L123" i="1"/>
  <c r="G124" i="1"/>
  <c r="K124" i="1" l="1"/>
  <c r="H124" i="1"/>
  <c r="I124" i="1" l="1"/>
  <c r="M124" i="1" s="1"/>
  <c r="J124" i="1"/>
  <c r="N124" i="1" s="1"/>
  <c r="L124" i="1"/>
  <c r="G125" i="1"/>
  <c r="K125" i="1" l="1"/>
  <c r="H125" i="1"/>
  <c r="I125" i="1" l="1"/>
  <c r="M125" i="1" s="1"/>
  <c r="J125" i="1"/>
  <c r="N125" i="1" s="1"/>
  <c r="L125" i="1"/>
  <c r="G126" i="1"/>
  <c r="K126" i="1" l="1"/>
  <c r="H126" i="1"/>
  <c r="I126" i="1" l="1"/>
  <c r="M126" i="1" s="1"/>
  <c r="J126" i="1"/>
  <c r="N126" i="1" s="1"/>
  <c r="L126" i="1"/>
  <c r="G127" i="1"/>
  <c r="K127" i="1" l="1"/>
  <c r="H127" i="1"/>
  <c r="I127" i="1" l="1"/>
  <c r="M127" i="1" s="1"/>
  <c r="J127" i="1"/>
  <c r="N127" i="1" s="1"/>
  <c r="L127" i="1"/>
  <c r="G128" i="1"/>
  <c r="K128" i="1" l="1"/>
  <c r="H128" i="1"/>
  <c r="I128" i="1" l="1"/>
  <c r="M128" i="1" s="1"/>
  <c r="J128" i="1"/>
  <c r="N128" i="1" s="1"/>
  <c r="L128" i="1"/>
  <c r="G129" i="1"/>
  <c r="K129" i="1" l="1"/>
  <c r="H129" i="1"/>
  <c r="I129" i="1" l="1"/>
  <c r="M129" i="1" s="1"/>
  <c r="J129" i="1"/>
  <c r="N129" i="1" s="1"/>
  <c r="L129" i="1"/>
  <c r="G130" i="1"/>
  <c r="K130" i="1" l="1"/>
  <c r="H130" i="1"/>
  <c r="I130" i="1" l="1"/>
  <c r="M130" i="1" s="1"/>
  <c r="J130" i="1"/>
  <c r="N130" i="1" s="1"/>
  <c r="L130" i="1"/>
  <c r="G131" i="1"/>
  <c r="K131" i="1" l="1"/>
  <c r="H131" i="1"/>
  <c r="I131" i="1" l="1"/>
  <c r="M131" i="1" s="1"/>
  <c r="J131" i="1"/>
  <c r="N131" i="1" s="1"/>
  <c r="L131" i="1"/>
  <c r="G132" i="1"/>
  <c r="K132" i="1" l="1"/>
  <c r="H132" i="1"/>
  <c r="I132" i="1" l="1"/>
  <c r="M132" i="1" s="1"/>
  <c r="J132" i="1"/>
  <c r="N132" i="1" s="1"/>
  <c r="L132" i="1"/>
  <c r="G133" i="1"/>
  <c r="K133" i="1" l="1"/>
  <c r="H133" i="1"/>
  <c r="I133" i="1" l="1"/>
  <c r="M133" i="1" s="1"/>
  <c r="J133" i="1"/>
  <c r="N133" i="1" s="1"/>
  <c r="L133" i="1"/>
  <c r="G134" i="1"/>
  <c r="K134" i="1" l="1"/>
  <c r="H134" i="1"/>
  <c r="I134" i="1" l="1"/>
  <c r="M134" i="1" s="1"/>
  <c r="J134" i="1"/>
  <c r="N134" i="1" s="1"/>
  <c r="L134" i="1"/>
  <c r="G135" i="1"/>
  <c r="K135" i="1" l="1"/>
  <c r="H135" i="1"/>
  <c r="I135" i="1" l="1"/>
  <c r="M135" i="1" s="1"/>
  <c r="J135" i="1"/>
  <c r="N135" i="1" s="1"/>
  <c r="L135" i="1"/>
  <c r="G136" i="1"/>
  <c r="K136" i="1" l="1"/>
  <c r="H136" i="1"/>
  <c r="I136" i="1" l="1"/>
  <c r="M136" i="1" s="1"/>
  <c r="J136" i="1"/>
  <c r="N136" i="1" s="1"/>
  <c r="L136" i="1"/>
  <c r="G137" i="1"/>
  <c r="K137" i="1" l="1"/>
  <c r="H137" i="1"/>
  <c r="I137" i="1" l="1"/>
  <c r="M137" i="1" s="1"/>
  <c r="J137" i="1"/>
  <c r="N137" i="1" s="1"/>
  <c r="L137" i="1"/>
  <c r="G138" i="1"/>
  <c r="K138" i="1" l="1"/>
  <c r="H138" i="1"/>
  <c r="I138" i="1" l="1"/>
  <c r="M138" i="1" s="1"/>
  <c r="J138" i="1"/>
  <c r="N138" i="1" s="1"/>
  <c r="L138" i="1"/>
  <c r="G139" i="1"/>
  <c r="K139" i="1" l="1"/>
  <c r="H139" i="1"/>
  <c r="I139" i="1" l="1"/>
  <c r="M139" i="1" s="1"/>
  <c r="J139" i="1"/>
  <c r="N139" i="1" s="1"/>
  <c r="L139" i="1"/>
  <c r="G140" i="1"/>
  <c r="K140" i="1" l="1"/>
  <c r="H140" i="1"/>
  <c r="I140" i="1" l="1"/>
  <c r="M140" i="1" s="1"/>
  <c r="J140" i="1"/>
  <c r="N140" i="1" s="1"/>
  <c r="L140" i="1"/>
  <c r="G141" i="1"/>
  <c r="K141" i="1" l="1"/>
  <c r="H141" i="1"/>
  <c r="I141" i="1" l="1"/>
  <c r="M141" i="1" s="1"/>
  <c r="J141" i="1"/>
  <c r="N141" i="1" s="1"/>
  <c r="L141" i="1"/>
  <c r="G142" i="1"/>
  <c r="K142" i="1" l="1"/>
  <c r="H142" i="1"/>
  <c r="I142" i="1" l="1"/>
  <c r="M142" i="1" s="1"/>
  <c r="J142" i="1"/>
  <c r="N142" i="1" s="1"/>
  <c r="L142" i="1"/>
  <c r="G143" i="1"/>
  <c r="K143" i="1" l="1"/>
  <c r="H143" i="1"/>
  <c r="I143" i="1" l="1"/>
  <c r="M143" i="1" s="1"/>
  <c r="J143" i="1"/>
  <c r="N143" i="1" s="1"/>
  <c r="L143" i="1"/>
  <c r="G144" i="1"/>
  <c r="K144" i="1" l="1"/>
  <c r="H144" i="1"/>
  <c r="I144" i="1" l="1"/>
  <c r="M144" i="1" s="1"/>
  <c r="J144" i="1"/>
  <c r="N144" i="1" s="1"/>
  <c r="L144" i="1"/>
  <c r="G145" i="1"/>
  <c r="K145" i="1" l="1"/>
  <c r="H145" i="1"/>
  <c r="I145" i="1" l="1"/>
  <c r="M145" i="1" s="1"/>
  <c r="J145" i="1"/>
  <c r="N145" i="1" s="1"/>
  <c r="L145" i="1"/>
  <c r="G146" i="1"/>
  <c r="K146" i="1" l="1"/>
  <c r="H146" i="1"/>
  <c r="I146" i="1" l="1"/>
  <c r="M146" i="1" s="1"/>
  <c r="J146" i="1"/>
  <c r="N146" i="1" s="1"/>
  <c r="L146" i="1"/>
  <c r="G147" i="1"/>
  <c r="K147" i="1" l="1"/>
  <c r="H147" i="1"/>
  <c r="I147" i="1" l="1"/>
  <c r="M147" i="1" s="1"/>
  <c r="J147" i="1"/>
  <c r="N147" i="1" s="1"/>
  <c r="L147" i="1"/>
  <c r="G148" i="1"/>
  <c r="K148" i="1" l="1"/>
  <c r="H148" i="1"/>
  <c r="I148" i="1" l="1"/>
  <c r="M148" i="1" s="1"/>
  <c r="J148" i="1"/>
  <c r="N148" i="1" s="1"/>
  <c r="L148" i="1"/>
  <c r="G149" i="1"/>
  <c r="K149" i="1" l="1"/>
  <c r="H149" i="1"/>
  <c r="I149" i="1" l="1"/>
  <c r="M149" i="1" s="1"/>
  <c r="J149" i="1"/>
  <c r="N149" i="1" s="1"/>
  <c r="L149" i="1"/>
  <c r="G150" i="1"/>
  <c r="K150" i="1" l="1"/>
  <c r="H150" i="1"/>
  <c r="I150" i="1" l="1"/>
  <c r="M150" i="1" s="1"/>
  <c r="J150" i="1"/>
  <c r="N150" i="1" s="1"/>
  <c r="L150" i="1"/>
  <c r="G151" i="1"/>
  <c r="K151" i="1" l="1"/>
  <c r="H151" i="1"/>
  <c r="I151" i="1" l="1"/>
  <c r="M151" i="1" s="1"/>
  <c r="J151" i="1"/>
  <c r="N151" i="1" s="1"/>
  <c r="L151" i="1"/>
  <c r="G152" i="1"/>
  <c r="K152" i="1" l="1"/>
  <c r="H152" i="1"/>
  <c r="I152" i="1" l="1"/>
  <c r="M152" i="1" s="1"/>
  <c r="J152" i="1"/>
  <c r="N152" i="1" s="1"/>
  <c r="L152" i="1"/>
  <c r="G153" i="1"/>
  <c r="K153" i="1" l="1"/>
  <c r="H153" i="1"/>
  <c r="I153" i="1" l="1"/>
  <c r="M153" i="1" s="1"/>
  <c r="J153" i="1"/>
  <c r="N153" i="1" s="1"/>
  <c r="L153" i="1"/>
  <c r="G154" i="1"/>
  <c r="K154" i="1" l="1"/>
  <c r="H154" i="1"/>
  <c r="I154" i="1" l="1"/>
  <c r="M154" i="1" s="1"/>
  <c r="J154" i="1"/>
  <c r="N154" i="1" s="1"/>
  <c r="L154" i="1"/>
  <c r="G155" i="1"/>
  <c r="K155" i="1" l="1"/>
  <c r="H155" i="1"/>
  <c r="I155" i="1" l="1"/>
  <c r="M155" i="1" s="1"/>
  <c r="J155" i="1"/>
  <c r="N155" i="1" s="1"/>
  <c r="L155" i="1"/>
  <c r="G156" i="1"/>
  <c r="K156" i="1" l="1"/>
  <c r="H156" i="1"/>
  <c r="I156" i="1" l="1"/>
  <c r="M156" i="1" s="1"/>
  <c r="J156" i="1"/>
  <c r="N156" i="1" s="1"/>
  <c r="L156" i="1"/>
  <c r="G157" i="1"/>
  <c r="K157" i="1" l="1"/>
  <c r="H157" i="1"/>
  <c r="I157" i="1" l="1"/>
  <c r="M157" i="1" s="1"/>
  <c r="J157" i="1"/>
  <c r="N157" i="1" s="1"/>
  <c r="L157" i="1"/>
  <c r="G158" i="1"/>
  <c r="K158" i="1" l="1"/>
  <c r="H158" i="1"/>
  <c r="I158" i="1" l="1"/>
  <c r="M158" i="1" s="1"/>
  <c r="J158" i="1"/>
  <c r="N158" i="1" s="1"/>
  <c r="L158" i="1"/>
  <c r="G159" i="1"/>
  <c r="K159" i="1" l="1"/>
  <c r="H159" i="1"/>
  <c r="I159" i="1" l="1"/>
  <c r="M159" i="1" s="1"/>
  <c r="J159" i="1"/>
  <c r="N159" i="1" s="1"/>
  <c r="L159" i="1"/>
  <c r="G160" i="1"/>
  <c r="K160" i="1" l="1"/>
  <c r="H160" i="1"/>
  <c r="I160" i="1" l="1"/>
  <c r="M160" i="1" s="1"/>
  <c r="J160" i="1"/>
  <c r="N160" i="1" s="1"/>
  <c r="L160" i="1"/>
  <c r="G161" i="1"/>
  <c r="K161" i="1" l="1"/>
  <c r="H161" i="1"/>
  <c r="I161" i="1" l="1"/>
  <c r="M161" i="1" s="1"/>
  <c r="J161" i="1"/>
  <c r="N161" i="1" s="1"/>
  <c r="L161" i="1"/>
  <c r="G162" i="1"/>
  <c r="K162" i="1" l="1"/>
  <c r="H162" i="1"/>
  <c r="I162" i="1" l="1"/>
  <c r="M162" i="1" s="1"/>
  <c r="J162" i="1"/>
  <c r="N162" i="1" s="1"/>
  <c r="L162" i="1"/>
  <c r="G163" i="1"/>
  <c r="K163" i="1" l="1"/>
  <c r="H163" i="1"/>
  <c r="I163" i="1" l="1"/>
  <c r="M163" i="1" s="1"/>
  <c r="J163" i="1"/>
  <c r="N163" i="1" s="1"/>
  <c r="L163" i="1"/>
  <c r="G164" i="1"/>
  <c r="K164" i="1" l="1"/>
  <c r="H164" i="1"/>
  <c r="I164" i="1" l="1"/>
  <c r="M164" i="1" s="1"/>
  <c r="J164" i="1"/>
  <c r="N164" i="1" s="1"/>
  <c r="L164" i="1"/>
  <c r="G165" i="1"/>
  <c r="K165" i="1" l="1"/>
  <c r="H165" i="1"/>
  <c r="I165" i="1" l="1"/>
  <c r="M165" i="1" s="1"/>
  <c r="J165" i="1"/>
  <c r="N165" i="1" s="1"/>
  <c r="L165" i="1"/>
  <c r="G166" i="1"/>
  <c r="K166" i="1" l="1"/>
  <c r="H166" i="1"/>
  <c r="I166" i="1" l="1"/>
  <c r="M166" i="1" s="1"/>
  <c r="J166" i="1"/>
  <c r="N166" i="1" s="1"/>
  <c r="L166" i="1"/>
  <c r="G167" i="1"/>
  <c r="K167" i="1" l="1"/>
  <c r="H167" i="1"/>
  <c r="I167" i="1" l="1"/>
  <c r="M167" i="1" s="1"/>
  <c r="J167" i="1"/>
  <c r="N167" i="1" s="1"/>
  <c r="L167" i="1"/>
  <c r="G168" i="1"/>
  <c r="K168" i="1" l="1"/>
  <c r="H168" i="1"/>
  <c r="I168" i="1" l="1"/>
  <c r="M168" i="1" s="1"/>
  <c r="J168" i="1"/>
  <c r="N168" i="1" s="1"/>
  <c r="L168" i="1"/>
  <c r="G169" i="1"/>
  <c r="K169" i="1" l="1"/>
  <c r="H169" i="1"/>
  <c r="I169" i="1" l="1"/>
  <c r="M169" i="1" s="1"/>
  <c r="J169" i="1"/>
  <c r="N169" i="1" s="1"/>
  <c r="L169" i="1"/>
  <c r="G170" i="1"/>
  <c r="K170" i="1" l="1"/>
  <c r="H170" i="1"/>
  <c r="I170" i="1" l="1"/>
  <c r="M170" i="1" s="1"/>
  <c r="J170" i="1"/>
  <c r="N170" i="1" s="1"/>
  <c r="L170" i="1"/>
  <c r="G171" i="1"/>
  <c r="K171" i="1" l="1"/>
  <c r="H171" i="1"/>
  <c r="I171" i="1" l="1"/>
  <c r="M171" i="1" s="1"/>
  <c r="J171" i="1"/>
  <c r="N171" i="1" s="1"/>
  <c r="L171" i="1"/>
  <c r="G172" i="1"/>
  <c r="K172" i="1" l="1"/>
  <c r="H172" i="1"/>
  <c r="I172" i="1" l="1"/>
  <c r="M172" i="1" s="1"/>
  <c r="J172" i="1"/>
  <c r="N172" i="1" s="1"/>
  <c r="L172" i="1"/>
  <c r="G173" i="1"/>
  <c r="K173" i="1" l="1"/>
  <c r="H173" i="1"/>
  <c r="I173" i="1" l="1"/>
  <c r="M173" i="1" s="1"/>
  <c r="J173" i="1"/>
  <c r="N173" i="1" s="1"/>
  <c r="L173" i="1"/>
  <c r="G174" i="1"/>
  <c r="K174" i="1" l="1"/>
  <c r="H174" i="1"/>
  <c r="I174" i="1" l="1"/>
  <c r="M174" i="1" s="1"/>
  <c r="J174" i="1"/>
  <c r="N174" i="1" s="1"/>
  <c r="L174" i="1"/>
  <c r="G175" i="1"/>
  <c r="K175" i="1" l="1"/>
  <c r="H175" i="1"/>
  <c r="I175" i="1" l="1"/>
  <c r="M175" i="1" s="1"/>
  <c r="J175" i="1"/>
  <c r="N175" i="1" s="1"/>
  <c r="L175" i="1"/>
  <c r="G176" i="1"/>
  <c r="K176" i="1" l="1"/>
  <c r="H176" i="1"/>
  <c r="I176" i="1" l="1"/>
  <c r="M176" i="1" s="1"/>
  <c r="J176" i="1"/>
  <c r="N176" i="1" s="1"/>
  <c r="L176" i="1"/>
  <c r="G177" i="1"/>
  <c r="K177" i="1" l="1"/>
  <c r="H177" i="1"/>
  <c r="I177" i="1" l="1"/>
  <c r="M177" i="1" s="1"/>
  <c r="J177" i="1"/>
  <c r="N177" i="1" s="1"/>
  <c r="L177" i="1"/>
  <c r="G178" i="1"/>
  <c r="K178" i="1" l="1"/>
  <c r="H178" i="1"/>
  <c r="I178" i="1" l="1"/>
  <c r="M178" i="1" s="1"/>
  <c r="J178" i="1"/>
  <c r="N178" i="1" s="1"/>
  <c r="L178" i="1"/>
  <c r="G179" i="1"/>
  <c r="K179" i="1" l="1"/>
  <c r="H179" i="1"/>
  <c r="I179" i="1" l="1"/>
  <c r="M179" i="1" s="1"/>
  <c r="J179" i="1"/>
  <c r="N179" i="1" s="1"/>
  <c r="L179" i="1"/>
  <c r="G180" i="1"/>
  <c r="K180" i="1" l="1"/>
  <c r="H180" i="1"/>
  <c r="I180" i="1" l="1"/>
  <c r="M180" i="1" s="1"/>
  <c r="J180" i="1"/>
  <c r="N180" i="1" s="1"/>
  <c r="L180" i="1"/>
  <c r="G181" i="1"/>
  <c r="K181" i="1" l="1"/>
  <c r="H181" i="1"/>
  <c r="I181" i="1" l="1"/>
  <c r="M181" i="1" s="1"/>
  <c r="J181" i="1"/>
  <c r="N181" i="1" s="1"/>
  <c r="L181" i="1"/>
  <c r="G182" i="1"/>
  <c r="K182" i="1" l="1"/>
  <c r="H182" i="1"/>
  <c r="I182" i="1" l="1"/>
  <c r="M182" i="1" s="1"/>
  <c r="J182" i="1"/>
  <c r="N182" i="1" s="1"/>
  <c r="L182" i="1"/>
  <c r="G183" i="1"/>
  <c r="K183" i="1" l="1"/>
  <c r="H183" i="1"/>
  <c r="I183" i="1" l="1"/>
  <c r="M183" i="1" s="1"/>
  <c r="J183" i="1"/>
  <c r="N183" i="1" s="1"/>
  <c r="L183" i="1"/>
  <c r="G184" i="1"/>
  <c r="K184" i="1" l="1"/>
  <c r="H184" i="1"/>
  <c r="I184" i="1" l="1"/>
  <c r="M184" i="1" s="1"/>
  <c r="L184" i="1"/>
  <c r="J184" i="1"/>
  <c r="N184" i="1" s="1"/>
  <c r="G185" i="1"/>
  <c r="K185" i="1" l="1"/>
  <c r="H185" i="1"/>
  <c r="I185" i="1" l="1"/>
  <c r="M185" i="1" s="1"/>
  <c r="L185" i="1"/>
  <c r="J185" i="1"/>
  <c r="N185" i="1" s="1"/>
  <c r="G186" i="1"/>
  <c r="K186" i="1" l="1"/>
  <c r="H186" i="1"/>
  <c r="I186" i="1" l="1"/>
  <c r="M186" i="1" s="1"/>
  <c r="L186" i="1"/>
  <c r="J186" i="1"/>
  <c r="N186" i="1" s="1"/>
  <c r="G187" i="1"/>
  <c r="K187" i="1" l="1"/>
  <c r="H187" i="1"/>
  <c r="I187" i="1" l="1"/>
  <c r="M187" i="1" s="1"/>
  <c r="L187" i="1"/>
  <c r="J187" i="1"/>
  <c r="N187" i="1" s="1"/>
  <c r="G188" i="1"/>
  <c r="K188" i="1" l="1"/>
  <c r="H188" i="1"/>
  <c r="I188" i="1" l="1"/>
  <c r="M188" i="1" s="1"/>
  <c r="L188" i="1"/>
  <c r="J188" i="1"/>
  <c r="N188" i="1" s="1"/>
  <c r="G189" i="1"/>
  <c r="K189" i="1" l="1"/>
  <c r="H189" i="1"/>
  <c r="I189" i="1" l="1"/>
  <c r="M189" i="1" s="1"/>
  <c r="L189" i="1"/>
  <c r="J189" i="1"/>
  <c r="N189" i="1" s="1"/>
  <c r="G190" i="1"/>
  <c r="K190" i="1" l="1"/>
  <c r="H190" i="1"/>
  <c r="I190" i="1" l="1"/>
  <c r="M190" i="1" s="1"/>
  <c r="L190" i="1"/>
  <c r="J190" i="1"/>
  <c r="N190" i="1" s="1"/>
  <c r="G191" i="1"/>
  <c r="K191" i="1" l="1"/>
  <c r="H191" i="1"/>
  <c r="I191" i="1" l="1"/>
  <c r="M191" i="1" s="1"/>
  <c r="L191" i="1"/>
  <c r="J191" i="1"/>
  <c r="N191" i="1" s="1"/>
  <c r="G192" i="1"/>
  <c r="K192" i="1" l="1"/>
  <c r="H192" i="1"/>
  <c r="I192" i="1" l="1"/>
  <c r="M192" i="1" s="1"/>
  <c r="L192" i="1"/>
  <c r="J192" i="1"/>
  <c r="N192" i="1" s="1"/>
  <c r="G193" i="1"/>
  <c r="K193" i="1" l="1"/>
  <c r="H193" i="1"/>
  <c r="I193" i="1" l="1"/>
  <c r="M193" i="1" s="1"/>
  <c r="L193" i="1"/>
  <c r="J193" i="1"/>
  <c r="N193" i="1" s="1"/>
  <c r="G194" i="1"/>
  <c r="K194" i="1" l="1"/>
  <c r="H194" i="1"/>
  <c r="I194" i="1" l="1"/>
  <c r="M194" i="1" s="1"/>
  <c r="L194" i="1"/>
  <c r="J194" i="1"/>
  <c r="N194" i="1" s="1"/>
  <c r="G195" i="1"/>
  <c r="K195" i="1" l="1"/>
  <c r="H195" i="1"/>
  <c r="I195" i="1" l="1"/>
  <c r="M195" i="1" s="1"/>
  <c r="L195" i="1"/>
  <c r="J195" i="1"/>
  <c r="N195" i="1" s="1"/>
  <c r="G196" i="1"/>
  <c r="K196" i="1" l="1"/>
  <c r="H196" i="1"/>
  <c r="I196" i="1" l="1"/>
  <c r="M196" i="1" s="1"/>
  <c r="L196" i="1"/>
  <c r="J196" i="1"/>
  <c r="N196" i="1" s="1"/>
  <c r="G197" i="1"/>
  <c r="K197" i="1" l="1"/>
  <c r="H197" i="1"/>
  <c r="I197" i="1" l="1"/>
  <c r="M197" i="1" s="1"/>
  <c r="L197" i="1"/>
  <c r="J197" i="1"/>
  <c r="N197" i="1" s="1"/>
  <c r="G198" i="1"/>
  <c r="K198" i="1" l="1"/>
  <c r="H198" i="1"/>
  <c r="I198" i="1" l="1"/>
  <c r="M198" i="1" s="1"/>
  <c r="L198" i="1"/>
  <c r="J198" i="1"/>
  <c r="N198" i="1" s="1"/>
  <c r="G199" i="1"/>
  <c r="K199" i="1" l="1"/>
  <c r="H199" i="1"/>
  <c r="I199" i="1" l="1"/>
  <c r="M199" i="1" s="1"/>
  <c r="L199" i="1"/>
  <c r="J199" i="1"/>
  <c r="N199" i="1" s="1"/>
  <c r="G200" i="1"/>
  <c r="K200" i="1" l="1"/>
  <c r="H200" i="1"/>
  <c r="I200" i="1" l="1"/>
  <c r="M200" i="1" s="1"/>
  <c r="L200" i="1"/>
  <c r="J200" i="1"/>
  <c r="N200" i="1" s="1"/>
  <c r="G201" i="1"/>
  <c r="K201" i="1" l="1"/>
  <c r="H201" i="1"/>
  <c r="I201" i="1" l="1"/>
  <c r="M201" i="1" s="1"/>
  <c r="L201" i="1"/>
  <c r="J201" i="1"/>
  <c r="N201" i="1" s="1"/>
  <c r="G202" i="1"/>
  <c r="K202" i="1" l="1"/>
  <c r="H202" i="1"/>
  <c r="I202" i="1" l="1"/>
  <c r="M202" i="1" s="1"/>
  <c r="L202" i="1"/>
  <c r="J202" i="1"/>
  <c r="N202" i="1" s="1"/>
  <c r="G203" i="1"/>
  <c r="K203" i="1" l="1"/>
  <c r="H203" i="1"/>
  <c r="I203" i="1" l="1"/>
  <c r="M203" i="1" s="1"/>
  <c r="L203" i="1"/>
  <c r="J203" i="1"/>
  <c r="N203" i="1" s="1"/>
  <c r="G204" i="1"/>
  <c r="K204" i="1" l="1"/>
  <c r="H204" i="1"/>
  <c r="I204" i="1" l="1"/>
  <c r="M204" i="1" s="1"/>
  <c r="L204" i="1"/>
  <c r="J204" i="1"/>
  <c r="N204" i="1" s="1"/>
  <c r="G205" i="1"/>
  <c r="K205" i="1" l="1"/>
  <c r="H205" i="1"/>
  <c r="I205" i="1" l="1"/>
  <c r="M205" i="1" s="1"/>
  <c r="L205" i="1"/>
  <c r="J205" i="1"/>
  <c r="N205" i="1" s="1"/>
  <c r="G206" i="1"/>
  <c r="K206" i="1" l="1"/>
  <c r="H206" i="1"/>
  <c r="I206" i="1" l="1"/>
  <c r="M206" i="1" s="1"/>
  <c r="L206" i="1"/>
  <c r="J206" i="1"/>
  <c r="N206" i="1" s="1"/>
  <c r="G207" i="1"/>
  <c r="K207" i="1" l="1"/>
  <c r="H207" i="1"/>
  <c r="I207" i="1" l="1"/>
  <c r="M207" i="1" s="1"/>
  <c r="L207" i="1"/>
  <c r="J207" i="1"/>
  <c r="N207" i="1" s="1"/>
  <c r="G208" i="1"/>
  <c r="K208" i="1" l="1"/>
  <c r="H208" i="1"/>
  <c r="I208" i="1" l="1"/>
  <c r="M208" i="1" s="1"/>
  <c r="L208" i="1"/>
  <c r="J208" i="1"/>
  <c r="N208" i="1" s="1"/>
  <c r="G209" i="1"/>
  <c r="K209" i="1" l="1"/>
  <c r="H209" i="1"/>
  <c r="I209" i="1" l="1"/>
  <c r="M209" i="1" s="1"/>
  <c r="L209" i="1"/>
  <c r="J209" i="1"/>
  <c r="N209" i="1" s="1"/>
  <c r="G210" i="1"/>
  <c r="K210" i="1" l="1"/>
  <c r="H210" i="1"/>
  <c r="I210" i="1" l="1"/>
  <c r="M210" i="1" s="1"/>
  <c r="L210" i="1"/>
  <c r="J210" i="1"/>
  <c r="N210" i="1" s="1"/>
  <c r="G211" i="1"/>
  <c r="K211" i="1" l="1"/>
  <c r="H211" i="1"/>
  <c r="I211" i="1" l="1"/>
  <c r="M211" i="1" s="1"/>
  <c r="L211" i="1"/>
  <c r="J211" i="1"/>
  <c r="N211" i="1" s="1"/>
  <c r="G212" i="1"/>
  <c r="K212" i="1" l="1"/>
  <c r="H212" i="1"/>
  <c r="I212" i="1" l="1"/>
  <c r="M212" i="1" s="1"/>
  <c r="L212" i="1"/>
  <c r="J212" i="1"/>
  <c r="N212" i="1" s="1"/>
  <c r="G213" i="1"/>
  <c r="K213" i="1" l="1"/>
  <c r="H213" i="1"/>
  <c r="I213" i="1" l="1"/>
  <c r="M213" i="1" s="1"/>
  <c r="L213" i="1"/>
  <c r="J213" i="1"/>
  <c r="N213" i="1" s="1"/>
  <c r="G214" i="1"/>
  <c r="K214" i="1" l="1"/>
  <c r="H214" i="1"/>
  <c r="I214" i="1" l="1"/>
  <c r="M214" i="1" s="1"/>
  <c r="L214" i="1"/>
  <c r="J214" i="1"/>
  <c r="N214" i="1" s="1"/>
  <c r="G215" i="1"/>
  <c r="K215" i="1" l="1"/>
  <c r="H215" i="1"/>
  <c r="I215" i="1" l="1"/>
  <c r="M215" i="1" s="1"/>
  <c r="L215" i="1"/>
  <c r="J215" i="1"/>
  <c r="N215" i="1" s="1"/>
  <c r="G216" i="1"/>
  <c r="H216" i="1" l="1"/>
  <c r="K216" i="1"/>
  <c r="G217" i="1"/>
  <c r="H217" i="1" l="1"/>
  <c r="K217" i="1"/>
  <c r="G218" i="1"/>
  <c r="L216" i="1"/>
  <c r="I216" i="1"/>
  <c r="M216" i="1" s="1"/>
  <c r="J216" i="1" l="1"/>
  <c r="N216" i="1" s="1"/>
  <c r="H218" i="1"/>
  <c r="K218" i="1"/>
  <c r="G219" i="1"/>
  <c r="L217" i="1"/>
  <c r="J217" i="1"/>
  <c r="N217" i="1" s="1"/>
  <c r="I217" i="1"/>
  <c r="M217" i="1" s="1"/>
  <c r="H219" i="1" l="1"/>
  <c r="K219" i="1"/>
  <c r="G220" i="1"/>
  <c r="L218" i="1"/>
  <c r="I218" i="1"/>
  <c r="M218" i="1" s="1"/>
  <c r="J218" i="1" l="1"/>
  <c r="N218" i="1" s="1"/>
  <c r="H220" i="1"/>
  <c r="K220" i="1"/>
  <c r="G221" i="1"/>
  <c r="L219" i="1"/>
  <c r="J219" i="1"/>
  <c r="N219" i="1" s="1"/>
  <c r="I219" i="1"/>
  <c r="M219" i="1" s="1"/>
  <c r="H221" i="1" l="1"/>
  <c r="K221" i="1"/>
  <c r="G222" i="1"/>
  <c r="L220" i="1"/>
  <c r="I220" i="1"/>
  <c r="M220" i="1" s="1"/>
  <c r="J220" i="1" l="1"/>
  <c r="N220" i="1" s="1"/>
  <c r="H222" i="1"/>
  <c r="K222" i="1"/>
  <c r="G223" i="1"/>
  <c r="L221" i="1"/>
  <c r="J221" i="1"/>
  <c r="N221" i="1" s="1"/>
  <c r="I221" i="1"/>
  <c r="M221" i="1" s="1"/>
  <c r="H223" i="1" l="1"/>
  <c r="K223" i="1"/>
  <c r="G224" i="1"/>
  <c r="L222" i="1"/>
  <c r="I222" i="1"/>
  <c r="M222" i="1" s="1"/>
  <c r="J222" i="1" l="1"/>
  <c r="N222" i="1" s="1"/>
  <c r="H224" i="1"/>
  <c r="K224" i="1"/>
  <c r="G225" i="1"/>
  <c r="L223" i="1"/>
  <c r="J223" i="1"/>
  <c r="N223" i="1" s="1"/>
  <c r="I223" i="1"/>
  <c r="M223" i="1" s="1"/>
  <c r="H225" i="1" l="1"/>
  <c r="K225" i="1"/>
  <c r="G226" i="1"/>
  <c r="L224" i="1"/>
  <c r="I224" i="1"/>
  <c r="M224" i="1" s="1"/>
  <c r="J224" i="1" l="1"/>
  <c r="N224" i="1" s="1"/>
  <c r="H226" i="1"/>
  <c r="K226" i="1"/>
  <c r="G227" i="1"/>
  <c r="L225" i="1"/>
  <c r="J225" i="1"/>
  <c r="N225" i="1" s="1"/>
  <c r="I225" i="1"/>
  <c r="M225" i="1" s="1"/>
  <c r="H227" i="1" l="1"/>
  <c r="K227" i="1"/>
  <c r="G228" i="1"/>
  <c r="L226" i="1"/>
  <c r="I226" i="1"/>
  <c r="M226" i="1" s="1"/>
  <c r="J226" i="1" l="1"/>
  <c r="N226" i="1" s="1"/>
  <c r="H228" i="1"/>
  <c r="K228" i="1"/>
  <c r="G229" i="1"/>
  <c r="L227" i="1"/>
  <c r="J227" i="1"/>
  <c r="N227" i="1" s="1"/>
  <c r="I227" i="1"/>
  <c r="M227" i="1" s="1"/>
  <c r="H229" i="1" l="1"/>
  <c r="K229" i="1"/>
  <c r="G230" i="1"/>
  <c r="L228" i="1"/>
  <c r="I228" i="1"/>
  <c r="M228" i="1" s="1"/>
  <c r="J228" i="1" l="1"/>
  <c r="N228" i="1" s="1"/>
  <c r="H230" i="1"/>
  <c r="K230" i="1"/>
  <c r="G231" i="1"/>
  <c r="L229" i="1"/>
  <c r="J229" i="1"/>
  <c r="N229" i="1" s="1"/>
  <c r="I229" i="1"/>
  <c r="M229" i="1" s="1"/>
  <c r="H231" i="1" l="1"/>
  <c r="K231" i="1"/>
  <c r="G232" i="1"/>
  <c r="L230" i="1"/>
  <c r="I230" i="1"/>
  <c r="M230" i="1" s="1"/>
  <c r="J230" i="1" l="1"/>
  <c r="N230" i="1" s="1"/>
  <c r="H232" i="1"/>
  <c r="K232" i="1"/>
  <c r="G233" i="1"/>
  <c r="L231" i="1"/>
  <c r="J231" i="1"/>
  <c r="N231" i="1" s="1"/>
  <c r="I231" i="1"/>
  <c r="M231" i="1" s="1"/>
  <c r="H233" i="1" l="1"/>
  <c r="K233" i="1"/>
  <c r="G234" i="1"/>
  <c r="L232" i="1"/>
  <c r="I232" i="1"/>
  <c r="M232" i="1" s="1"/>
  <c r="J232" i="1" l="1"/>
  <c r="N232" i="1" s="1"/>
  <c r="H234" i="1"/>
  <c r="K234" i="1"/>
  <c r="G235" i="1"/>
  <c r="L233" i="1"/>
  <c r="J233" i="1"/>
  <c r="N233" i="1" s="1"/>
  <c r="I233" i="1"/>
  <c r="M233" i="1" s="1"/>
  <c r="H235" i="1" l="1"/>
  <c r="K235" i="1"/>
  <c r="G236" i="1"/>
  <c r="L234" i="1"/>
  <c r="I234" i="1"/>
  <c r="M234" i="1" s="1"/>
  <c r="J234" i="1" l="1"/>
  <c r="N234" i="1" s="1"/>
  <c r="H236" i="1"/>
  <c r="K236" i="1"/>
  <c r="L235" i="1"/>
  <c r="I235" i="1"/>
  <c r="M235" i="1" s="1"/>
  <c r="L236" i="1" l="1"/>
  <c r="J236" i="1"/>
  <c r="N236" i="1" s="1"/>
  <c r="I236" i="1"/>
  <c r="M236" i="1" s="1"/>
  <c r="J235" i="1"/>
  <c r="N235" i="1" s="1"/>
</calcChain>
</file>

<file path=xl/sharedStrings.xml><?xml version="1.0" encoding="utf-8"?>
<sst xmlns="http://schemas.openxmlformats.org/spreadsheetml/2006/main" count="21" uniqueCount="16">
  <si>
    <t>TR</t>
  </si>
  <si>
    <t>DATA VENDA</t>
  </si>
  <si>
    <t>VPL</t>
  </si>
  <si>
    <t>Pu de venda</t>
  </si>
  <si>
    <t>Qtde Total</t>
  </si>
  <si>
    <t>Juros</t>
  </si>
  <si>
    <t xml:space="preserve">PARÂMETROS </t>
  </si>
  <si>
    <t>FLUXO CETIP - Junior</t>
  </si>
  <si>
    <t>Parcela</t>
  </si>
  <si>
    <t>Vencto.</t>
  </si>
  <si>
    <t>Nº Dias</t>
  </si>
  <si>
    <t>% Amortização</t>
  </si>
  <si>
    <t>Saldo Inicial</t>
  </si>
  <si>
    <t>Amortização</t>
  </si>
  <si>
    <t>Total a pagar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</si>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</sst>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\-* #,##0.00_-;_-* &quot;-&quot;??_-;_-@_-"/>
    <numFmt numFmtId="164" formatCode="000"/>
    <numFmt numFmtId="165" formatCode="0.0000%"/>
    <numFmt numFmtId="166" formatCode="dd/mm/yy;@"/>
    <numFmt numFmtId="167" formatCode="#,##0.0_);\(#,##0.0\);#,##0.0_);@_)"/>
    <numFmt numFmtId="168" formatCode="#,##0.00_);\(#,##0.00\);#,##0.00_);@_)"/>
    <numFmt numFmtId="169" formatCode="_(* #,##0.0000_);_(* \(#,##0.0000\);_(* &quot;-&quot;????_);_(@_)"/>
    <numFmt numFmtId="170" formatCode="General_)"/>
    <numFmt numFmtId="171" formatCode="00"/>
    <numFmt numFmtId="172" formatCode="_(* #,##0.0000_);_(* \(#,##0.0000\);_(* &quot;-&quot;??_);_(@_)"/>
    <numFmt numFmtId="17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indexed="17"/>
      <name val="Arial"/>
      <family val="2"/>
    </font>
    <font>
      <sz val="8"/>
      <name val="Times New Roman"/>
      <family val="1"/>
    </font>
    <font>
      <b/>
      <sz val="10"/>
      <color indexed="52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name val="Times New Roman"/>
      <family val="1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70" fontId="9" fillId="0" borderId="0" applyFont="0" applyFill="0" applyBorder="0" applyAlignment="0" applyProtection="0"/>
    <xf numFmtId="167" fontId="5" fillId="0" borderId="0" applyFont="0" applyFill="0" applyBorder="0" applyProtection="0">
      <alignment horizontal="right"/>
    </xf>
  </cellStyleXfs>
  <cellXfs count="52">
    <xf numFmtId="0" fontId="0" fillId="0" borderId="0" xfId="0"/>
    <xf numFmtId="0" fontId="2" fillId="0" borderId="0" xfId="2" applyFont="1"/>
    <xf numFmtId="164" fontId="2" fillId="0" borderId="0" xfId="2" applyNumberFormat="1" applyFont="1" applyAlignment="1">
      <alignment horizontal="center"/>
    </xf>
    <xf numFmtId="164" fontId="3" fillId="0" borderId="1" xfId="2" applyNumberFormat="1" applyFont="1" applyFill="1" applyBorder="1" applyAlignment="1">
      <alignment horizontal="center"/>
    </xf>
    <xf numFmtId="165" fontId="3" fillId="0" borderId="1" xfId="3" applyNumberFormat="1" applyFont="1" applyFill="1" applyBorder="1" applyAlignment="1">
      <alignment horizontal="center"/>
    </xf>
    <xf numFmtId="164" fontId="3" fillId="0" borderId="0" xfId="2" applyNumberFormat="1" applyFont="1" applyFill="1" applyAlignment="1">
      <alignment horizontal="center"/>
    </xf>
    <xf numFmtId="0" fontId="4" fillId="0" borderId="0" xfId="2" applyFont="1" applyFill="1"/>
    <xf numFmtId="166" fontId="3" fillId="0" borderId="1" xfId="2" applyNumberFormat="1" applyFont="1" applyFill="1" applyBorder="1" applyAlignment="1">
      <alignment horizontal="center"/>
    </xf>
    <xf numFmtId="166" fontId="3" fillId="0" borderId="0" xfId="2" applyNumberFormat="1" applyFont="1" applyFill="1" applyBorder="1" applyAlignment="1">
      <alignment horizontal="center"/>
    </xf>
    <xf numFmtId="168" fontId="2" fillId="0" borderId="0" xfId="1" applyNumberFormat="1" applyFont="1" applyAlignment="1"/>
    <xf numFmtId="0" fontId="3" fillId="0" borderId="1" xfId="2" applyFont="1" applyFill="1" applyBorder="1" applyAlignment="1">
      <alignment horizontal="center"/>
    </xf>
    <xf numFmtId="4" fontId="3" fillId="0" borderId="1" xfId="2" applyNumberFormat="1" applyFont="1" applyFill="1" applyBorder="1" applyAlignment="1">
      <alignment horizontal="center"/>
    </xf>
    <xf numFmtId="0" fontId="6" fillId="0" borderId="0" xfId="2" applyFont="1"/>
    <xf numFmtId="164" fontId="7" fillId="0" borderId="0" xfId="2" applyNumberFormat="1" applyFont="1" applyAlignment="1">
      <alignment horizontal="center"/>
    </xf>
    <xf numFmtId="0" fontId="3" fillId="0" borderId="0" xfId="2" applyFont="1" applyFill="1"/>
    <xf numFmtId="169" fontId="2" fillId="0" borderId="0" xfId="2" applyNumberFormat="1" applyFont="1"/>
    <xf numFmtId="0" fontId="2" fillId="0" borderId="0" xfId="2" applyFont="1" applyBorder="1"/>
    <xf numFmtId="166" fontId="8" fillId="0" borderId="1" xfId="2" applyNumberFormat="1" applyFont="1" applyFill="1" applyBorder="1" applyAlignment="1">
      <alignment horizontal="center"/>
    </xf>
    <xf numFmtId="0" fontId="10" fillId="0" borderId="0" xfId="4" applyNumberFormat="1" applyFont="1"/>
    <xf numFmtId="0" fontId="7" fillId="0" borderId="0" xfId="2" applyFont="1" applyBorder="1"/>
    <xf numFmtId="168" fontId="8" fillId="0" borderId="1" xfId="1" applyNumberFormat="1" applyFont="1" applyFill="1" applyBorder="1" applyAlignment="1">
      <alignment horizontal="center"/>
    </xf>
    <xf numFmtId="168" fontId="2" fillId="2" borderId="0" xfId="1" applyNumberFormat="1" applyFont="1" applyFill="1" applyBorder="1" applyAlignment="1">
      <alignment horizontal="center"/>
    </xf>
    <xf numFmtId="164" fontId="2" fillId="3" borderId="2" xfId="2" applyNumberFormat="1" applyFont="1" applyFill="1" applyBorder="1" applyAlignment="1">
      <alignment horizontal="center"/>
    </xf>
    <xf numFmtId="1" fontId="2" fillId="3" borderId="3" xfId="2" applyNumberFormat="1" applyFont="1" applyFill="1" applyBorder="1"/>
    <xf numFmtId="165" fontId="2" fillId="3" borderId="3" xfId="2" applyNumberFormat="1" applyFont="1" applyFill="1" applyBorder="1"/>
    <xf numFmtId="0" fontId="7" fillId="0" borderId="1" xfId="2" applyFont="1" applyBorder="1" applyAlignment="1">
      <alignment horizontal="center"/>
    </xf>
    <xf numFmtId="0" fontId="7" fillId="0" borderId="1" xfId="2" applyFont="1" applyBorder="1" applyAlignment="1"/>
    <xf numFmtId="164" fontId="7" fillId="0" borderId="1" xfId="2" applyNumberFormat="1" applyFont="1" applyBorder="1" applyAlignment="1">
      <alignment horizontal="center"/>
    </xf>
    <xf numFmtId="49" fontId="7" fillId="0" borderId="1" xfId="2" applyNumberFormat="1" applyFont="1" applyBorder="1" applyAlignment="1">
      <alignment horizontal="center"/>
    </xf>
    <xf numFmtId="0" fontId="7" fillId="0" borderId="1" xfId="2" applyFont="1" applyFill="1" applyBorder="1" applyAlignment="1">
      <alignment horizontal="center"/>
    </xf>
    <xf numFmtId="171" fontId="2" fillId="0" borderId="1" xfId="2" applyNumberFormat="1" applyFont="1" applyBorder="1" applyAlignment="1">
      <alignment horizontal="center"/>
    </xf>
    <xf numFmtId="14" fontId="2" fillId="0" borderId="1" xfId="2" applyNumberFormat="1" applyFont="1" applyBorder="1" applyAlignment="1">
      <alignment horizontal="center"/>
    </xf>
    <xf numFmtId="165" fontId="2" fillId="0" borderId="1" xfId="2" applyNumberFormat="1" applyFont="1" applyFill="1" applyBorder="1" applyAlignment="1">
      <alignment horizontal="center"/>
    </xf>
    <xf numFmtId="172" fontId="2" fillId="4" borderId="1" xfId="5" applyNumberFormat="1" applyFont="1" applyFill="1" applyBorder="1" applyAlignment="1"/>
    <xf numFmtId="173" fontId="2" fillId="0" borderId="1" xfId="5" applyNumberFormat="1" applyFont="1" applyBorder="1" applyAlignment="1"/>
    <xf numFmtId="173" fontId="2" fillId="4" borderId="1" xfId="5" applyNumberFormat="1" applyFont="1" applyFill="1" applyBorder="1" applyAlignment="1"/>
    <xf numFmtId="165" fontId="7" fillId="0" borderId="0" xfId="2" applyNumberFormat="1" applyFont="1" applyAlignment="1">
      <alignment horizontal="center"/>
    </xf>
    <xf numFmtId="43" fontId="7" fillId="0" borderId="0" xfId="1" applyFont="1" applyAlignment="1">
      <alignment horizontal="right"/>
    </xf>
    <xf numFmtId="165" fontId="2" fillId="0" borderId="1" xfId="3" applyNumberFormat="1" applyFont="1" applyFill="1" applyBorder="1" applyAlignment="1">
      <alignment horizontal="center"/>
    </xf>
    <xf numFmtId="43" fontId="2" fillId="0" borderId="0" xfId="1" applyFont="1" applyAlignment="1">
      <alignment horizontal="right"/>
    </xf>
    <xf numFmtId="173" fontId="2" fillId="0" borderId="0" xfId="2" applyNumberFormat="1" applyFont="1"/>
    <xf numFmtId="171" fontId="2" fillId="0" borderId="1" xfId="2" applyNumberFormat="1" applyFont="1" applyFill="1" applyBorder="1" applyAlignment="1">
      <alignment horizontal="center"/>
    </xf>
    <xf numFmtId="0" fontId="2" fillId="0" borderId="0" xfId="2" applyFont="1" applyFill="1"/>
    <xf numFmtId="43" fontId="2" fillId="0" borderId="0" xfId="1" applyFont="1" applyFill="1" applyAlignment="1">
      <alignment horizontal="right"/>
    </xf>
    <xf numFmtId="171" fontId="2" fillId="0" borderId="0" xfId="2" applyNumberFormat="1" applyFont="1" applyBorder="1" applyAlignment="1">
      <alignment horizontal="center"/>
    </xf>
    <xf numFmtId="14" fontId="2" fillId="0" borderId="0" xfId="2" applyNumberFormat="1" applyFont="1" applyBorder="1" applyAlignment="1">
      <alignment horizontal="center"/>
    </xf>
    <xf numFmtId="165" fontId="2" fillId="0" borderId="0" xfId="2" applyNumberFormat="1" applyFont="1" applyFill="1" applyBorder="1" applyAlignment="1">
      <alignment horizontal="center"/>
    </xf>
    <xf numFmtId="173" fontId="2" fillId="0" borderId="0" xfId="5" applyNumberFormat="1" applyFont="1" applyBorder="1" applyAlignment="1"/>
    <xf numFmtId="0" fontId="7" fillId="0" borderId="1" xfId="2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0" fontId="7" fillId="0" borderId="6" xfId="2" applyFont="1" applyBorder="1" applyAlignment="1">
      <alignment horizontal="center"/>
    </xf>
  </cellXfs>
  <cellStyles count="6">
    <cellStyle name="Normal" xfId="0" builtinId="0"/>
    <cellStyle name="Normal 24" xfId="4"/>
    <cellStyle name="Normal_Fluxos financeiros_08_07 2" xfId="2"/>
    <cellStyle name="Porcentagem_Fluxos financeiros_08_07 2" xfId="3"/>
    <cellStyle name="Separador de milhares 2 2" xf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ghercov/AppData/Local/Microsoft/Windows/Temporary%20Internet%20Files/Content.Outlook/O1IDGR9Y/CRI%20HSBC_16_06_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Cálculos"/>
      <sheetName val="Carteira"/>
      <sheetName val="Fluxo"/>
      <sheetName val="Custos Para anexos"/>
      <sheetName val="Base BS Fluxo dia 1"/>
      <sheetName val="FF (Senior)"/>
      <sheetName val="FF (Junior)"/>
      <sheetName val="SBA"/>
      <sheetName val="TA"/>
    </sheetNames>
    <sheetDataSet>
      <sheetData sheetId="0" refreshError="1">
        <row r="11">
          <cell r="I11">
            <v>35</v>
          </cell>
        </row>
        <row r="12">
          <cell r="I12">
            <v>1000362.5162857143</v>
          </cell>
        </row>
      </sheetData>
      <sheetData sheetId="1" refreshError="1">
        <row r="3">
          <cell r="E3">
            <v>41807</v>
          </cell>
        </row>
        <row r="18">
          <cell r="D18">
            <v>41807</v>
          </cell>
        </row>
        <row r="19">
          <cell r="D19">
            <v>41821</v>
          </cell>
        </row>
        <row r="20">
          <cell r="D20">
            <v>41852</v>
          </cell>
          <cell r="J20">
            <v>1.1113741238344205E-2</v>
          </cell>
        </row>
        <row r="21">
          <cell r="D21">
            <v>41883</v>
          </cell>
          <cell r="J21">
            <v>1.1238284139547699E-2</v>
          </cell>
        </row>
        <row r="22">
          <cell r="D22">
            <v>41913</v>
          </cell>
          <cell r="J22">
            <v>1.1365651410685537E-2</v>
          </cell>
        </row>
        <row r="23">
          <cell r="D23">
            <v>41944</v>
          </cell>
          <cell r="J23">
            <v>1.1495940272121221E-2</v>
          </cell>
        </row>
        <row r="24">
          <cell r="D24">
            <v>41974</v>
          </cell>
          <cell r="J24">
            <v>1.162925245859271E-2</v>
          </cell>
        </row>
        <row r="25">
          <cell r="D25">
            <v>42005</v>
          </cell>
          <cell r="J25">
            <v>1.1765694484324319E-2</v>
          </cell>
        </row>
        <row r="26">
          <cell r="D26">
            <v>42036</v>
          </cell>
          <cell r="J26">
            <v>1.1905377927043215E-2</v>
          </cell>
        </row>
        <row r="27">
          <cell r="D27">
            <v>42064</v>
          </cell>
          <cell r="J27">
            <v>1.2048419732492802E-2</v>
          </cell>
        </row>
        <row r="28">
          <cell r="D28">
            <v>42095</v>
          </cell>
          <cell r="J28">
            <v>1.2194942541189233E-2</v>
          </cell>
        </row>
        <row r="29">
          <cell r="D29">
            <v>42125</v>
          </cell>
          <cell r="J29">
            <v>1.2116744892464185E-2</v>
          </cell>
        </row>
        <row r="30">
          <cell r="D30">
            <v>42156</v>
          </cell>
          <cell r="J30">
            <v>1.2203113285328297E-2</v>
          </cell>
        </row>
        <row r="31">
          <cell r="D31">
            <v>42186</v>
          </cell>
          <cell r="J31">
            <v>1.229663659526606E-2</v>
          </cell>
        </row>
        <row r="32">
          <cell r="D32">
            <v>42217</v>
          </cell>
          <cell r="J32">
            <v>1.2376865543248983E-2</v>
          </cell>
        </row>
        <row r="33">
          <cell r="D33">
            <v>42248</v>
          </cell>
          <cell r="J33">
            <v>1.2467986004132611E-2</v>
          </cell>
        </row>
        <row r="34">
          <cell r="D34">
            <v>42278</v>
          </cell>
          <cell r="J34">
            <v>1.2599404131010345E-2</v>
          </cell>
        </row>
        <row r="35">
          <cell r="D35">
            <v>42309</v>
          </cell>
          <cell r="J35">
            <v>1.275975923904412E-2</v>
          </cell>
        </row>
        <row r="36">
          <cell r="D36">
            <v>42339</v>
          </cell>
          <cell r="J36">
            <v>1.2822257454874246E-2</v>
          </cell>
        </row>
        <row r="37">
          <cell r="D37">
            <v>42370</v>
          </cell>
          <cell r="J37">
            <v>1.2890034735318863E-2</v>
          </cell>
        </row>
        <row r="38">
          <cell r="D38">
            <v>42401</v>
          </cell>
          <cell r="J38">
            <v>1.2949989771428258E-2</v>
          </cell>
        </row>
        <row r="39">
          <cell r="D39">
            <v>42430</v>
          </cell>
          <cell r="J39">
            <v>1.3119576873693506E-2</v>
          </cell>
        </row>
        <row r="40">
          <cell r="D40">
            <v>42461</v>
          </cell>
          <cell r="J40">
            <v>1.3226242013400207E-2</v>
          </cell>
        </row>
        <row r="41">
          <cell r="D41">
            <v>42491</v>
          </cell>
          <cell r="J41">
            <v>1.3229819281191752E-2</v>
          </cell>
        </row>
        <row r="42">
          <cell r="D42">
            <v>42522</v>
          </cell>
          <cell r="J42">
            <v>1.3233009075659108E-2</v>
          </cell>
        </row>
        <row r="43">
          <cell r="D43">
            <v>42552</v>
          </cell>
          <cell r="J43">
            <v>1.3318415371213246E-2</v>
          </cell>
        </row>
        <row r="44">
          <cell r="D44">
            <v>42583</v>
          </cell>
          <cell r="J44">
            <v>1.3337797323246197E-2</v>
          </cell>
        </row>
        <row r="45">
          <cell r="D45">
            <v>42614</v>
          </cell>
          <cell r="J45">
            <v>1.3405936192786492E-2</v>
          </cell>
        </row>
        <row r="46">
          <cell r="D46">
            <v>42644</v>
          </cell>
          <cell r="J46">
            <v>1.3431128616449132E-2</v>
          </cell>
        </row>
        <row r="47">
          <cell r="D47">
            <v>42675</v>
          </cell>
          <cell r="J47">
            <v>1.3492618571052195E-2</v>
          </cell>
        </row>
        <row r="48">
          <cell r="D48">
            <v>42705</v>
          </cell>
          <cell r="J48">
            <v>1.3540071805763812E-2</v>
          </cell>
        </row>
        <row r="49">
          <cell r="D49">
            <v>42736</v>
          </cell>
          <cell r="J49">
            <v>1.35632206483555E-2</v>
          </cell>
        </row>
        <row r="50">
          <cell r="D50">
            <v>42767</v>
          </cell>
          <cell r="J50">
            <v>1.3748636478326318E-2</v>
          </cell>
        </row>
        <row r="51">
          <cell r="D51">
            <v>42795</v>
          </cell>
          <cell r="J51">
            <v>1.3837415913959527E-2</v>
          </cell>
        </row>
        <row r="52">
          <cell r="D52">
            <v>42826</v>
          </cell>
          <cell r="J52">
            <v>1.3899715365614308E-2</v>
          </cell>
        </row>
        <row r="53">
          <cell r="D53">
            <v>42856</v>
          </cell>
          <cell r="J53">
            <v>1.3977557145413384E-2</v>
          </cell>
        </row>
        <row r="54">
          <cell r="D54">
            <v>42887</v>
          </cell>
          <cell r="J54">
            <v>1.3942225829037451E-2</v>
          </cell>
        </row>
        <row r="55">
          <cell r="D55">
            <v>42917</v>
          </cell>
          <cell r="J55">
            <v>1.3869108393317569E-2</v>
          </cell>
        </row>
        <row r="56">
          <cell r="D56">
            <v>42948</v>
          </cell>
          <cell r="J56">
            <v>1.404747315530922E-2</v>
          </cell>
        </row>
        <row r="57">
          <cell r="D57">
            <v>42979</v>
          </cell>
          <cell r="J57">
            <v>1.4182278916635718E-2</v>
          </cell>
        </row>
        <row r="58">
          <cell r="D58">
            <v>43009</v>
          </cell>
          <cell r="J58">
            <v>1.4323210712398646E-2</v>
          </cell>
        </row>
        <row r="59">
          <cell r="D59">
            <v>43040</v>
          </cell>
          <cell r="J59">
            <v>1.4454393610610756E-2</v>
          </cell>
        </row>
        <row r="60">
          <cell r="D60">
            <v>43070</v>
          </cell>
          <cell r="J60">
            <v>1.4498071005578619E-2</v>
          </cell>
        </row>
        <row r="61">
          <cell r="D61">
            <v>43101</v>
          </cell>
          <cell r="J61">
            <v>1.4663217006181273E-2</v>
          </cell>
        </row>
        <row r="62">
          <cell r="D62">
            <v>43132</v>
          </cell>
          <cell r="J62">
            <v>1.4840932055507608E-2</v>
          </cell>
        </row>
        <row r="63">
          <cell r="D63">
            <v>43160</v>
          </cell>
          <cell r="J63">
            <v>1.5018512006981727E-2</v>
          </cell>
        </row>
        <row r="64">
          <cell r="D64">
            <v>43191</v>
          </cell>
          <cell r="J64">
            <v>1.5199243304121951E-2</v>
          </cell>
        </row>
        <row r="65">
          <cell r="D65">
            <v>43221</v>
          </cell>
          <cell r="J65">
            <v>1.5346230949649039E-2</v>
          </cell>
        </row>
        <row r="66">
          <cell r="D66">
            <v>43252</v>
          </cell>
          <cell r="J66">
            <v>1.5235770468550793E-2</v>
          </cell>
        </row>
        <row r="67">
          <cell r="D67">
            <v>43282</v>
          </cell>
          <cell r="J67">
            <v>1.5470379547051645E-2</v>
          </cell>
        </row>
        <row r="68">
          <cell r="D68">
            <v>43313</v>
          </cell>
          <cell r="J68">
            <v>1.5629233808415223E-2</v>
          </cell>
        </row>
        <row r="69">
          <cell r="D69">
            <v>43344</v>
          </cell>
          <cell r="J69">
            <v>1.5792463652501216E-2</v>
          </cell>
        </row>
        <row r="70">
          <cell r="D70">
            <v>43374</v>
          </cell>
          <cell r="J70">
            <v>1.5998849176579514E-2</v>
          </cell>
        </row>
        <row r="71">
          <cell r="D71">
            <v>43405</v>
          </cell>
          <cell r="J71">
            <v>1.6233051752611156E-2</v>
          </cell>
        </row>
        <row r="72">
          <cell r="D72">
            <v>43435</v>
          </cell>
          <cell r="J72">
            <v>1.6452297067102797E-2</v>
          </cell>
        </row>
        <row r="73">
          <cell r="D73">
            <v>43466</v>
          </cell>
          <cell r="J73">
            <v>1.6562281556665063E-2</v>
          </cell>
        </row>
        <row r="74">
          <cell r="D74">
            <v>43497</v>
          </cell>
          <cell r="J74">
            <v>1.6809522349003399E-2</v>
          </cell>
        </row>
        <row r="75">
          <cell r="D75">
            <v>43525</v>
          </cell>
          <cell r="J75">
            <v>1.6882327157466803E-2</v>
          </cell>
        </row>
        <row r="76">
          <cell r="D76">
            <v>43556</v>
          </cell>
          <cell r="J76">
            <v>1.7010467315846736E-2</v>
          </cell>
        </row>
        <row r="77">
          <cell r="D77">
            <v>43586</v>
          </cell>
          <cell r="J77">
            <v>1.7217943228120543E-2</v>
          </cell>
        </row>
        <row r="78">
          <cell r="D78">
            <v>43617</v>
          </cell>
          <cell r="J78">
            <v>1.7370067832647759E-2</v>
          </cell>
        </row>
        <row r="79">
          <cell r="D79">
            <v>43647</v>
          </cell>
          <cell r="J79">
            <v>1.7510359629803338E-2</v>
          </cell>
        </row>
        <row r="80">
          <cell r="D80">
            <v>43678</v>
          </cell>
          <cell r="J80">
            <v>1.7722250121291621E-2</v>
          </cell>
        </row>
        <row r="81">
          <cell r="D81">
            <v>43709</v>
          </cell>
          <cell r="J81">
            <v>1.7584050407832789E-2</v>
          </cell>
        </row>
        <row r="82">
          <cell r="D82">
            <v>43739</v>
          </cell>
          <cell r="J82">
            <v>1.7715869788873104E-2</v>
          </cell>
        </row>
        <row r="83">
          <cell r="D83">
            <v>43770</v>
          </cell>
          <cell r="J83">
            <v>1.7686788892642892E-2</v>
          </cell>
        </row>
        <row r="84">
          <cell r="D84">
            <v>43800</v>
          </cell>
          <cell r="J84">
            <v>1.7747826375834427E-2</v>
          </cell>
        </row>
        <row r="85">
          <cell r="D85">
            <v>43831</v>
          </cell>
          <cell r="J85">
            <v>1.7703203796883265E-2</v>
          </cell>
        </row>
        <row r="86">
          <cell r="D86">
            <v>43862</v>
          </cell>
          <cell r="J86">
            <v>1.7811694647400816E-2</v>
          </cell>
        </row>
        <row r="87">
          <cell r="D87">
            <v>43891</v>
          </cell>
          <cell r="J87">
            <v>1.7894374851924643E-2</v>
          </cell>
        </row>
        <row r="88">
          <cell r="D88">
            <v>43922</v>
          </cell>
          <cell r="J88">
            <v>1.8082313469250152E-2</v>
          </cell>
        </row>
        <row r="89">
          <cell r="D89">
            <v>43952</v>
          </cell>
          <cell r="J89">
            <v>1.8199383594521064E-2</v>
          </cell>
        </row>
        <row r="90">
          <cell r="D90">
            <v>43983</v>
          </cell>
          <cell r="J90">
            <v>1.8303893893997079E-2</v>
          </cell>
        </row>
        <row r="91">
          <cell r="D91">
            <v>44013</v>
          </cell>
          <cell r="J91">
            <v>1.861556687957161E-2</v>
          </cell>
        </row>
        <row r="92">
          <cell r="D92">
            <v>44044</v>
          </cell>
          <cell r="J92">
            <v>1.8820257534288669E-2</v>
          </cell>
        </row>
        <row r="93">
          <cell r="D93">
            <v>44075</v>
          </cell>
          <cell r="J93">
            <v>1.8982720674853359E-2</v>
          </cell>
        </row>
        <row r="94">
          <cell r="D94">
            <v>44105</v>
          </cell>
          <cell r="J94">
            <v>1.9350210329841168E-2</v>
          </cell>
        </row>
        <row r="95">
          <cell r="D95">
            <v>44136</v>
          </cell>
          <cell r="J95">
            <v>1.9676133817507171E-2</v>
          </cell>
        </row>
        <row r="96">
          <cell r="D96">
            <v>44166</v>
          </cell>
          <cell r="J96">
            <v>1.9957743608921174E-2</v>
          </cell>
        </row>
        <row r="97">
          <cell r="D97">
            <v>44197</v>
          </cell>
          <cell r="J97">
            <v>2.0298287038017657E-2</v>
          </cell>
        </row>
        <row r="98">
          <cell r="D98">
            <v>44228</v>
          </cell>
          <cell r="J98">
            <v>2.0613552339955307E-2</v>
          </cell>
        </row>
        <row r="99">
          <cell r="D99">
            <v>44256</v>
          </cell>
          <cell r="J99">
            <v>2.0986128805022278E-2</v>
          </cell>
        </row>
        <row r="100">
          <cell r="D100">
            <v>44287</v>
          </cell>
          <cell r="J100">
            <v>2.1197354315258682E-2</v>
          </cell>
        </row>
        <row r="101">
          <cell r="D101">
            <v>44317</v>
          </cell>
          <cell r="J101">
            <v>2.1078652745343221E-2</v>
          </cell>
        </row>
        <row r="102">
          <cell r="D102">
            <v>44348</v>
          </cell>
          <cell r="J102">
            <v>2.1093543834907053E-2</v>
          </cell>
        </row>
        <row r="103">
          <cell r="D103">
            <v>44378</v>
          </cell>
          <cell r="J103">
            <v>2.1311696649181082E-2</v>
          </cell>
        </row>
        <row r="104">
          <cell r="D104">
            <v>44409</v>
          </cell>
          <cell r="J104">
            <v>2.1205603397534308E-2</v>
          </cell>
        </row>
        <row r="105">
          <cell r="D105">
            <v>44440</v>
          </cell>
          <cell r="J105">
            <v>2.121897980099572E-2</v>
          </cell>
        </row>
        <row r="106">
          <cell r="D106">
            <v>44470</v>
          </cell>
          <cell r="J106">
            <v>2.1263606221177921E-2</v>
          </cell>
        </row>
        <row r="107">
          <cell r="D107">
            <v>44501</v>
          </cell>
          <cell r="J107">
            <v>2.1616118601826436E-2</v>
          </cell>
        </row>
        <row r="108">
          <cell r="D108">
            <v>44531</v>
          </cell>
          <cell r="J108">
            <v>2.1911931534201561E-2</v>
          </cell>
        </row>
        <row r="109">
          <cell r="D109">
            <v>44562</v>
          </cell>
          <cell r="J109">
            <v>2.2038097952585881E-2</v>
          </cell>
        </row>
        <row r="110">
          <cell r="D110">
            <v>44593</v>
          </cell>
          <cell r="J110">
            <v>2.2029461637577647E-2</v>
          </cell>
        </row>
        <row r="111">
          <cell r="D111">
            <v>44621</v>
          </cell>
          <cell r="J111">
            <v>2.2291919191320061E-2</v>
          </cell>
        </row>
        <row r="112">
          <cell r="D112">
            <v>44652</v>
          </cell>
          <cell r="J112">
            <v>2.2555998817798736E-2</v>
          </cell>
        </row>
        <row r="113">
          <cell r="D113">
            <v>44682</v>
          </cell>
          <cell r="J113">
            <v>2.2543436012098156E-2</v>
          </cell>
        </row>
        <row r="114">
          <cell r="D114">
            <v>44713</v>
          </cell>
          <cell r="J114">
            <v>2.2787131549726169E-2</v>
          </cell>
        </row>
        <row r="115">
          <cell r="D115">
            <v>44743</v>
          </cell>
          <cell r="J115">
            <v>2.3089220956806746E-2</v>
          </cell>
        </row>
        <row r="116">
          <cell r="D116">
            <v>44774</v>
          </cell>
          <cell r="J116">
            <v>2.3392905649576818E-2</v>
          </cell>
        </row>
        <row r="117">
          <cell r="D117">
            <v>44805</v>
          </cell>
          <cell r="J117">
            <v>2.3442078755809049E-2</v>
          </cell>
        </row>
        <row r="118">
          <cell r="D118">
            <v>44835</v>
          </cell>
          <cell r="J118">
            <v>2.3681094462359099E-2</v>
          </cell>
        </row>
        <row r="119">
          <cell r="D119">
            <v>44866</v>
          </cell>
          <cell r="J119">
            <v>2.3800613496612465E-2</v>
          </cell>
        </row>
        <row r="120">
          <cell r="D120">
            <v>44896</v>
          </cell>
          <cell r="J120">
            <v>2.4063041167868972E-2</v>
          </cell>
        </row>
        <row r="121">
          <cell r="D121">
            <v>44927</v>
          </cell>
          <cell r="J121">
            <v>2.400509601881504E-2</v>
          </cell>
        </row>
        <row r="122">
          <cell r="D122">
            <v>44958</v>
          </cell>
          <cell r="J122">
            <v>2.4082764148373969E-2</v>
          </cell>
        </row>
        <row r="123">
          <cell r="D123">
            <v>44986</v>
          </cell>
          <cell r="J123">
            <v>2.4384421682529533E-2</v>
          </cell>
        </row>
        <row r="124">
          <cell r="D124">
            <v>45017</v>
          </cell>
          <cell r="J124">
            <v>2.4448215167974362E-2</v>
          </cell>
        </row>
        <row r="125">
          <cell r="D125">
            <v>45047</v>
          </cell>
          <cell r="J125">
            <v>2.4919794049649235E-2</v>
          </cell>
        </row>
        <row r="126">
          <cell r="D126">
            <v>45078</v>
          </cell>
          <cell r="J126">
            <v>2.5240205062780689E-2</v>
          </cell>
        </row>
        <row r="127">
          <cell r="D127">
            <v>45108</v>
          </cell>
          <cell r="J127">
            <v>2.562040780628725E-2</v>
          </cell>
        </row>
        <row r="128">
          <cell r="D128">
            <v>45139</v>
          </cell>
          <cell r="J128">
            <v>2.6207099338689657E-2</v>
          </cell>
        </row>
        <row r="129">
          <cell r="D129">
            <v>45170</v>
          </cell>
          <cell r="J129">
            <v>2.6912299020780892E-2</v>
          </cell>
        </row>
        <row r="130">
          <cell r="D130">
            <v>45200</v>
          </cell>
          <cell r="J130">
            <v>2.7277759532375798E-2</v>
          </cell>
        </row>
        <row r="131">
          <cell r="D131">
            <v>45231</v>
          </cell>
          <cell r="J131">
            <v>2.7886636556188976E-2</v>
          </cell>
        </row>
        <row r="132">
          <cell r="D132">
            <v>45261</v>
          </cell>
          <cell r="J132">
            <v>2.8477336159200634E-2</v>
          </cell>
        </row>
        <row r="133">
          <cell r="D133">
            <v>45292</v>
          </cell>
          <cell r="J133">
            <v>2.9216440115117988E-2</v>
          </cell>
        </row>
        <row r="134">
          <cell r="D134">
            <v>45323</v>
          </cell>
          <cell r="J134">
            <v>2.9897365191095433E-2</v>
          </cell>
        </row>
        <row r="135">
          <cell r="D135">
            <v>45352</v>
          </cell>
          <cell r="J135">
            <v>3.0153690238174352E-2</v>
          </cell>
        </row>
        <row r="136">
          <cell r="D136">
            <v>45383</v>
          </cell>
          <cell r="J136">
            <v>3.0892724595303071E-2</v>
          </cell>
        </row>
        <row r="137">
          <cell r="D137">
            <v>45413</v>
          </cell>
          <cell r="J137">
            <v>3.1415558306685992E-2</v>
          </cell>
        </row>
        <row r="138">
          <cell r="D138">
            <v>45444</v>
          </cell>
          <cell r="J138">
            <v>3.1872960957073829E-2</v>
          </cell>
        </row>
        <row r="139">
          <cell r="D139">
            <v>45474</v>
          </cell>
          <cell r="J139">
            <v>3.2479463840857606E-2</v>
          </cell>
        </row>
        <row r="140">
          <cell r="D140">
            <v>45505</v>
          </cell>
          <cell r="J140">
            <v>3.2961369259910209E-2</v>
          </cell>
        </row>
        <row r="141">
          <cell r="D141">
            <v>45536</v>
          </cell>
          <cell r="J141">
            <v>3.3701918422032712E-2</v>
          </cell>
        </row>
        <row r="142">
          <cell r="D142">
            <v>45566</v>
          </cell>
          <cell r="J142">
            <v>3.4641863864494124E-2</v>
          </cell>
        </row>
        <row r="143">
          <cell r="D143">
            <v>45597</v>
          </cell>
          <cell r="J143">
            <v>3.5325860778350933E-2</v>
          </cell>
        </row>
        <row r="144">
          <cell r="D144">
            <v>45627</v>
          </cell>
          <cell r="J144">
            <v>3.6381113110400563E-2</v>
          </cell>
        </row>
        <row r="145">
          <cell r="D145">
            <v>45658</v>
          </cell>
          <cell r="J145">
            <v>3.7066540683073364E-2</v>
          </cell>
        </row>
        <row r="146">
          <cell r="D146">
            <v>45689</v>
          </cell>
          <cell r="J146">
            <v>3.8087823049598991E-2</v>
          </cell>
        </row>
        <row r="147">
          <cell r="D147">
            <v>45717</v>
          </cell>
          <cell r="J147">
            <v>3.9131594841649131E-2</v>
          </cell>
        </row>
        <row r="148">
          <cell r="D148">
            <v>45748</v>
          </cell>
          <cell r="J148">
            <v>3.9717613748984026E-2</v>
          </cell>
        </row>
        <row r="149">
          <cell r="D149">
            <v>45778</v>
          </cell>
          <cell r="J149">
            <v>4.0740854484390021E-2</v>
          </cell>
        </row>
        <row r="150">
          <cell r="D150">
            <v>45809</v>
          </cell>
          <cell r="J150">
            <v>4.1491482326665594E-2</v>
          </cell>
        </row>
        <row r="151">
          <cell r="D151">
            <v>45839</v>
          </cell>
          <cell r="J151">
            <v>4.2818929556272235E-2</v>
          </cell>
        </row>
        <row r="152">
          <cell r="D152">
            <v>45870</v>
          </cell>
          <cell r="J152">
            <v>4.4058553446169324E-2</v>
          </cell>
        </row>
        <row r="153">
          <cell r="D153">
            <v>45901</v>
          </cell>
          <cell r="J153">
            <v>4.5691064464531424E-2</v>
          </cell>
        </row>
        <row r="154">
          <cell r="D154">
            <v>45931</v>
          </cell>
          <cell r="J154">
            <v>4.7722857795855375E-2</v>
          </cell>
        </row>
        <row r="155">
          <cell r="D155">
            <v>45962</v>
          </cell>
          <cell r="J155">
            <v>4.9913592796476502E-2</v>
          </cell>
        </row>
        <row r="156">
          <cell r="D156">
            <v>45992</v>
          </cell>
          <cell r="J156">
            <v>5.2384334699789981E-2</v>
          </cell>
        </row>
        <row r="157">
          <cell r="D157">
            <v>46023</v>
          </cell>
          <cell r="J157">
            <v>5.4327757612200996E-2</v>
          </cell>
        </row>
        <row r="158">
          <cell r="D158">
            <v>46054</v>
          </cell>
          <cell r="J158">
            <v>5.6073239206029059E-2</v>
          </cell>
        </row>
        <row r="159">
          <cell r="D159">
            <v>46082</v>
          </cell>
          <cell r="J159">
            <v>5.7322364669040969E-2</v>
          </cell>
        </row>
        <row r="160">
          <cell r="D160">
            <v>46113</v>
          </cell>
          <cell r="J160">
            <v>5.8939835684966066E-2</v>
          </cell>
        </row>
        <row r="161">
          <cell r="D161">
            <v>46143</v>
          </cell>
          <cell r="J161">
            <v>5.9638383899945482E-2</v>
          </cell>
        </row>
        <row r="162">
          <cell r="D162">
            <v>46174</v>
          </cell>
          <cell r="J162">
            <v>6.1923249908374674E-2</v>
          </cell>
        </row>
        <row r="163">
          <cell r="D163">
            <v>46204</v>
          </cell>
          <cell r="J163">
            <v>6.209139149382803E-2</v>
          </cell>
        </row>
        <row r="164">
          <cell r="D164">
            <v>46235</v>
          </cell>
          <cell r="J164">
            <v>6.1656579265840221E-2</v>
          </cell>
        </row>
        <row r="165">
          <cell r="D165">
            <v>46266</v>
          </cell>
          <cell r="J165">
            <v>6.0576572840863561E-2</v>
          </cell>
        </row>
        <row r="166">
          <cell r="D166">
            <v>46296</v>
          </cell>
          <cell r="J166">
            <v>6.0426054870268357E-2</v>
          </cell>
        </row>
        <row r="167">
          <cell r="D167">
            <v>46327</v>
          </cell>
          <cell r="J167">
            <v>6.1299213719234857E-2</v>
          </cell>
        </row>
        <row r="168">
          <cell r="D168">
            <v>46357</v>
          </cell>
          <cell r="J168">
            <v>6.3184963546305414E-2</v>
          </cell>
        </row>
        <row r="169">
          <cell r="D169">
            <v>46388</v>
          </cell>
          <cell r="J169">
            <v>6.2130642996024138E-2</v>
          </cell>
        </row>
        <row r="170">
          <cell r="D170">
            <v>46419</v>
          </cell>
          <cell r="J170">
            <v>6.2885133718532493E-2</v>
          </cell>
        </row>
        <row r="171">
          <cell r="D171">
            <v>46447</v>
          </cell>
          <cell r="J171">
            <v>6.4071299508477855E-2</v>
          </cell>
        </row>
        <row r="172">
          <cell r="D172">
            <v>46478</v>
          </cell>
          <cell r="J172">
            <v>6.593744436688051E-2</v>
          </cell>
        </row>
        <row r="173">
          <cell r="D173">
            <v>46508</v>
          </cell>
          <cell r="J173">
            <v>6.6279428899685702E-2</v>
          </cell>
        </row>
        <row r="174">
          <cell r="D174">
            <v>46539</v>
          </cell>
          <cell r="J174">
            <v>6.4436207544551857E-2</v>
          </cell>
        </row>
        <row r="175">
          <cell r="D175">
            <v>46569</v>
          </cell>
          <cell r="J175">
            <v>6.1350215805963823E-2</v>
          </cell>
        </row>
        <row r="176">
          <cell r="D176">
            <v>46600</v>
          </cell>
          <cell r="J176">
            <v>5.7700214606807514E-2</v>
          </cell>
        </row>
        <row r="177">
          <cell r="D177">
            <v>46631</v>
          </cell>
          <cell r="J177">
            <v>5.643754125646596E-2</v>
          </cell>
        </row>
        <row r="178">
          <cell r="D178">
            <v>46661</v>
          </cell>
          <cell r="J178">
            <v>5.8127152973466177E-2</v>
          </cell>
        </row>
        <row r="179">
          <cell r="D179">
            <v>46692</v>
          </cell>
          <cell r="J179">
            <v>5.8445232417689612E-2</v>
          </cell>
        </row>
        <row r="180">
          <cell r="D180">
            <v>46722</v>
          </cell>
          <cell r="J180">
            <v>5.513271025988023E-2</v>
          </cell>
        </row>
        <row r="181">
          <cell r="D181">
            <v>46753</v>
          </cell>
          <cell r="J181">
            <v>5.5478263052211145E-2</v>
          </cell>
        </row>
        <row r="182">
          <cell r="D182">
            <v>46784</v>
          </cell>
          <cell r="J182">
            <v>5.0645850729098711E-2</v>
          </cell>
        </row>
        <row r="183">
          <cell r="D183">
            <v>46813</v>
          </cell>
          <cell r="J183">
            <v>4.9105123080222558E-2</v>
          </cell>
        </row>
        <row r="184">
          <cell r="D184">
            <v>46844</v>
          </cell>
          <cell r="J184">
            <v>4.540240381015128E-2</v>
          </cell>
        </row>
        <row r="185">
          <cell r="D185">
            <v>46874</v>
          </cell>
          <cell r="J185">
            <v>4.5245485648317083E-2</v>
          </cell>
        </row>
        <row r="186">
          <cell r="D186">
            <v>46905</v>
          </cell>
          <cell r="J186">
            <v>4.6867685944055743E-2</v>
          </cell>
        </row>
        <row r="187">
          <cell r="D187">
            <v>46935</v>
          </cell>
          <cell r="J187">
            <v>4.6068864047985839E-2</v>
          </cell>
        </row>
        <row r="188">
          <cell r="D188">
            <v>46966</v>
          </cell>
          <cell r="J188">
            <v>4.5928097784588014E-2</v>
          </cell>
        </row>
        <row r="189">
          <cell r="D189">
            <v>46997</v>
          </cell>
          <cell r="J189">
            <v>4.7319698198801906E-2</v>
          </cell>
        </row>
        <row r="190">
          <cell r="D190">
            <v>47027</v>
          </cell>
          <cell r="J190">
            <v>4.7382682015432498E-2</v>
          </cell>
        </row>
        <row r="191">
          <cell r="D191">
            <v>47058</v>
          </cell>
          <cell r="J191">
            <v>4.2622766380975327E-2</v>
          </cell>
        </row>
        <row r="192">
          <cell r="D192">
            <v>47088</v>
          </cell>
          <cell r="J192">
            <v>4.3260381356539812E-2</v>
          </cell>
        </row>
        <row r="193">
          <cell r="D193">
            <v>47119</v>
          </cell>
          <cell r="J193">
            <v>4.4034061339785692E-2</v>
          </cell>
        </row>
        <row r="194">
          <cell r="D194">
            <v>47150</v>
          </cell>
          <cell r="J194">
            <v>4.5122907636787626E-2</v>
          </cell>
        </row>
        <row r="195">
          <cell r="D195">
            <v>47178</v>
          </cell>
          <cell r="J195">
            <v>4.6138422503936273E-2</v>
          </cell>
        </row>
        <row r="196">
          <cell r="D196">
            <v>47209</v>
          </cell>
          <cell r="J196">
            <v>4.6476057431299324E-2</v>
          </cell>
        </row>
        <row r="197">
          <cell r="D197">
            <v>47239</v>
          </cell>
          <cell r="J197">
            <v>4.8756245891584588E-2</v>
          </cell>
        </row>
        <row r="198">
          <cell r="D198">
            <v>47270</v>
          </cell>
          <cell r="J198">
            <v>5.1271020285572309E-2</v>
          </cell>
        </row>
        <row r="199">
          <cell r="D199">
            <v>47300</v>
          </cell>
          <cell r="J199">
            <v>5.0864921273505018E-2</v>
          </cell>
        </row>
        <row r="200">
          <cell r="D200">
            <v>47331</v>
          </cell>
          <cell r="J200">
            <v>5.0612752687986588E-2</v>
          </cell>
        </row>
        <row r="201">
          <cell r="D201">
            <v>47362</v>
          </cell>
          <cell r="J201">
            <v>5.3329066193343155E-2</v>
          </cell>
        </row>
        <row r="202">
          <cell r="D202">
            <v>47392</v>
          </cell>
          <cell r="J202">
            <v>5.635252611949694E-2</v>
          </cell>
        </row>
        <row r="203">
          <cell r="D203">
            <v>47423</v>
          </cell>
          <cell r="J203">
            <v>5.547841280553633E-2</v>
          </cell>
        </row>
        <row r="204">
          <cell r="D204">
            <v>47453</v>
          </cell>
          <cell r="J204">
            <v>5.6758693601854843E-2</v>
          </cell>
        </row>
        <row r="205">
          <cell r="D205">
            <v>47484</v>
          </cell>
          <cell r="J205">
            <v>6.0195526228049911E-2</v>
          </cell>
        </row>
        <row r="206">
          <cell r="D206">
            <v>47515</v>
          </cell>
          <cell r="J206">
            <v>6.0300165875866667E-2</v>
          </cell>
        </row>
        <row r="207">
          <cell r="D207">
            <v>47543</v>
          </cell>
          <cell r="J207">
            <v>6.4192144705350437E-2</v>
          </cell>
        </row>
        <row r="208">
          <cell r="D208">
            <v>47574</v>
          </cell>
          <cell r="J208">
            <v>6.8619697804717633E-2</v>
          </cell>
        </row>
        <row r="209">
          <cell r="D209">
            <v>47604</v>
          </cell>
          <cell r="J209">
            <v>6.9579220353331486E-2</v>
          </cell>
        </row>
        <row r="210">
          <cell r="D210">
            <v>47635</v>
          </cell>
          <cell r="J210">
            <v>7.1755071216690891E-2</v>
          </cell>
        </row>
        <row r="211">
          <cell r="D211">
            <v>47665</v>
          </cell>
          <cell r="J211">
            <v>7.7326330125709497E-2</v>
          </cell>
        </row>
        <row r="212">
          <cell r="D212">
            <v>47696</v>
          </cell>
          <cell r="J212">
            <v>8.3833505582123144E-2</v>
          </cell>
        </row>
        <row r="213">
          <cell r="D213">
            <v>47727</v>
          </cell>
          <cell r="J213">
            <v>8.1575799359523221E-2</v>
          </cell>
        </row>
        <row r="214">
          <cell r="D214">
            <v>47757</v>
          </cell>
          <cell r="J214">
            <v>8.6997845189087361E-2</v>
          </cell>
        </row>
        <row r="215">
          <cell r="D215">
            <v>47788</v>
          </cell>
          <cell r="J215">
            <v>9.2596478759497294E-2</v>
          </cell>
        </row>
        <row r="216">
          <cell r="D216">
            <v>47818</v>
          </cell>
          <cell r="J216">
            <v>8.2201919236748328E-2</v>
          </cell>
        </row>
        <row r="217">
          <cell r="D217">
            <v>47849</v>
          </cell>
          <cell r="J217">
            <v>7.9898064458173601E-2</v>
          </cell>
        </row>
        <row r="218">
          <cell r="D218">
            <v>47880</v>
          </cell>
          <cell r="J218">
            <v>8.6837464708446652E-2</v>
          </cell>
        </row>
        <row r="219">
          <cell r="D219">
            <v>47908</v>
          </cell>
          <cell r="J219">
            <v>9.5096804009173419E-2</v>
          </cell>
        </row>
        <row r="220">
          <cell r="D220">
            <v>47939</v>
          </cell>
          <cell r="J220">
            <v>8.8589976269446938E-2</v>
          </cell>
        </row>
        <row r="221">
          <cell r="D221">
            <v>47969</v>
          </cell>
          <cell r="J221">
            <v>9.7202460831048845E-2</v>
          </cell>
        </row>
        <row r="222">
          <cell r="D222">
            <v>48000</v>
          </cell>
          <cell r="J222">
            <v>0.10766967849087666</v>
          </cell>
        </row>
        <row r="223">
          <cell r="D223">
            <v>48030</v>
          </cell>
          <cell r="J223">
            <v>0.12066306050612989</v>
          </cell>
        </row>
        <row r="224">
          <cell r="D224">
            <v>48061</v>
          </cell>
          <cell r="J224">
            <v>0.12422158243255096</v>
          </cell>
        </row>
        <row r="225">
          <cell r="D225">
            <v>48092</v>
          </cell>
          <cell r="J225">
            <v>0.14184499889810415</v>
          </cell>
        </row>
        <row r="226">
          <cell r="D226">
            <v>48122</v>
          </cell>
          <cell r="J226">
            <v>0.14209688602883508</v>
          </cell>
        </row>
        <row r="227">
          <cell r="D227">
            <v>48153</v>
          </cell>
          <cell r="J227">
            <v>0.16563989426185396</v>
          </cell>
        </row>
        <row r="228">
          <cell r="D228">
            <v>48183</v>
          </cell>
          <cell r="J228">
            <v>0.17125180119389097</v>
          </cell>
        </row>
        <row r="229">
          <cell r="D229">
            <v>48214</v>
          </cell>
          <cell r="J229">
            <v>0.20662302884028402</v>
          </cell>
        </row>
        <row r="230">
          <cell r="D230">
            <v>48245</v>
          </cell>
          <cell r="J230">
            <v>0.26041443488332006</v>
          </cell>
        </row>
        <row r="231">
          <cell r="D231">
            <v>48274</v>
          </cell>
          <cell r="J231">
            <v>0.3049683878949106</v>
          </cell>
        </row>
        <row r="232">
          <cell r="D232">
            <v>48305</v>
          </cell>
          <cell r="J232">
            <v>0.30404967398842458</v>
          </cell>
        </row>
        <row r="233">
          <cell r="D233">
            <v>48335</v>
          </cell>
          <cell r="J233">
            <v>0.29079355700232767</v>
          </cell>
        </row>
        <row r="234">
          <cell r="D234">
            <v>48366</v>
          </cell>
          <cell r="J234">
            <v>0.410189188104022</v>
          </cell>
        </row>
        <row r="235">
          <cell r="D235">
            <v>48396</v>
          </cell>
          <cell r="J235">
            <v>0.33302227531451628</v>
          </cell>
        </row>
        <row r="236">
          <cell r="D236">
            <v>48427</v>
          </cell>
          <cell r="J236">
            <v>0.49976567006582751</v>
          </cell>
        </row>
        <row r="237">
          <cell r="D237">
            <v>48458</v>
          </cell>
          <cell r="J237">
            <v>0.99999999901237646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9"/>
  <sheetViews>
    <sheetView tabSelected="1" zoomScale="80" zoomScaleNormal="80" workbookViewId="0">
      <selection activeCell="C11" sqref="C11"/>
    </sheetView>
  </sheetViews>
  <sheetFormatPr defaultRowHeight="12.75" x14ac:dyDescent="0.2"/>
  <cols>
    <col min="1" max="1" width="1.7109375" style="1" customWidth="1"/>
    <col min="2" max="2" width="12.42578125" style="1" customWidth="1"/>
    <col min="3" max="3" width="14.5703125" style="2" customWidth="1"/>
    <col min="4" max="4" width="11.7109375" style="2" customWidth="1"/>
    <col min="5" max="5" width="18.140625" style="2" customWidth="1"/>
    <col min="6" max="6" width="10" style="2" customWidth="1"/>
    <col min="7" max="7" width="18.42578125" style="1" customWidth="1"/>
    <col min="8" max="8" width="17.85546875" style="1" customWidth="1"/>
    <col min="9" max="9" width="16.7109375" style="1" customWidth="1"/>
    <col min="10" max="10" width="15.7109375" style="1" customWidth="1"/>
    <col min="11" max="11" width="16.28515625" style="1" customWidth="1"/>
    <col min="12" max="13" width="15.28515625" style="1" customWidth="1"/>
    <col min="14" max="14" width="15.85546875" style="1" customWidth="1"/>
    <col min="15" max="15" width="15.42578125" style="1" bestFit="1" customWidth="1"/>
    <col min="16" max="16" width="13.140625" style="1" bestFit="1" customWidth="1"/>
    <col min="17" max="250" width="9.140625" style="1"/>
    <col min="251" max="251" width="1.7109375" style="1" customWidth="1"/>
    <col min="252" max="252" width="12.42578125" style="1" customWidth="1"/>
    <col min="253" max="253" width="14.5703125" style="1" customWidth="1"/>
    <col min="254" max="254" width="11.7109375" style="1" customWidth="1"/>
    <col min="255" max="255" width="18.140625" style="1" customWidth="1"/>
    <col min="256" max="256" width="15.5703125" style="1" customWidth="1"/>
    <col min="257" max="257" width="18.42578125" style="1" customWidth="1"/>
    <col min="258" max="258" width="17.85546875" style="1" customWidth="1"/>
    <col min="259" max="259" width="16.7109375" style="1" customWidth="1"/>
    <col min="260" max="260" width="15.7109375" style="1" customWidth="1"/>
    <col min="261" max="261" width="16.28515625" style="1" customWidth="1"/>
    <col min="262" max="263" width="15.28515625" style="1" customWidth="1"/>
    <col min="264" max="264" width="15.85546875" style="1" customWidth="1"/>
    <col min="265" max="506" width="9.140625" style="1"/>
    <col min="507" max="507" width="1.7109375" style="1" customWidth="1"/>
    <col min="508" max="508" width="12.42578125" style="1" customWidth="1"/>
    <col min="509" max="509" width="14.5703125" style="1" customWidth="1"/>
    <col min="510" max="510" width="11.7109375" style="1" customWidth="1"/>
    <col min="511" max="511" width="18.140625" style="1" customWidth="1"/>
    <col min="512" max="512" width="15.5703125" style="1" customWidth="1"/>
    <col min="513" max="513" width="18.42578125" style="1" customWidth="1"/>
    <col min="514" max="514" width="17.85546875" style="1" customWidth="1"/>
    <col min="515" max="515" width="16.7109375" style="1" customWidth="1"/>
    <col min="516" max="516" width="15.7109375" style="1" customWidth="1"/>
    <col min="517" max="517" width="16.28515625" style="1" customWidth="1"/>
    <col min="518" max="519" width="15.28515625" style="1" customWidth="1"/>
    <col min="520" max="520" width="15.85546875" style="1" customWidth="1"/>
    <col min="521" max="762" width="9.140625" style="1"/>
    <col min="763" max="763" width="1.7109375" style="1" customWidth="1"/>
    <col min="764" max="764" width="12.42578125" style="1" customWidth="1"/>
    <col min="765" max="765" width="14.5703125" style="1" customWidth="1"/>
    <col min="766" max="766" width="11.7109375" style="1" customWidth="1"/>
    <col min="767" max="767" width="18.140625" style="1" customWidth="1"/>
    <col min="768" max="768" width="15.5703125" style="1" customWidth="1"/>
    <col min="769" max="769" width="18.42578125" style="1" customWidth="1"/>
    <col min="770" max="770" width="17.85546875" style="1" customWidth="1"/>
    <col min="771" max="771" width="16.7109375" style="1" customWidth="1"/>
    <col min="772" max="772" width="15.7109375" style="1" customWidth="1"/>
    <col min="773" max="773" width="16.28515625" style="1" customWidth="1"/>
    <col min="774" max="775" width="15.28515625" style="1" customWidth="1"/>
    <col min="776" max="776" width="15.85546875" style="1" customWidth="1"/>
    <col min="777" max="1018" width="9.140625" style="1"/>
    <col min="1019" max="1019" width="1.7109375" style="1" customWidth="1"/>
    <col min="1020" max="1020" width="12.42578125" style="1" customWidth="1"/>
    <col min="1021" max="1021" width="14.5703125" style="1" customWidth="1"/>
    <col min="1022" max="1022" width="11.7109375" style="1" customWidth="1"/>
    <col min="1023" max="1023" width="18.140625" style="1" customWidth="1"/>
    <col min="1024" max="1024" width="15.5703125" style="1" customWidth="1"/>
    <col min="1025" max="1025" width="18.42578125" style="1" customWidth="1"/>
    <col min="1026" max="1026" width="17.85546875" style="1" customWidth="1"/>
    <col min="1027" max="1027" width="16.7109375" style="1" customWidth="1"/>
    <col min="1028" max="1028" width="15.7109375" style="1" customWidth="1"/>
    <col min="1029" max="1029" width="16.28515625" style="1" customWidth="1"/>
    <col min="1030" max="1031" width="15.28515625" style="1" customWidth="1"/>
    <col min="1032" max="1032" width="15.85546875" style="1" customWidth="1"/>
    <col min="1033" max="1274" width="9.140625" style="1"/>
    <col min="1275" max="1275" width="1.7109375" style="1" customWidth="1"/>
    <col min="1276" max="1276" width="12.42578125" style="1" customWidth="1"/>
    <col min="1277" max="1277" width="14.5703125" style="1" customWidth="1"/>
    <col min="1278" max="1278" width="11.7109375" style="1" customWidth="1"/>
    <col min="1279" max="1279" width="18.140625" style="1" customWidth="1"/>
    <col min="1280" max="1280" width="15.5703125" style="1" customWidth="1"/>
    <col min="1281" max="1281" width="18.42578125" style="1" customWidth="1"/>
    <col min="1282" max="1282" width="17.85546875" style="1" customWidth="1"/>
    <col min="1283" max="1283" width="16.7109375" style="1" customWidth="1"/>
    <col min="1284" max="1284" width="15.7109375" style="1" customWidth="1"/>
    <col min="1285" max="1285" width="16.28515625" style="1" customWidth="1"/>
    <col min="1286" max="1287" width="15.28515625" style="1" customWidth="1"/>
    <col min="1288" max="1288" width="15.85546875" style="1" customWidth="1"/>
    <col min="1289" max="1530" width="9.140625" style="1"/>
    <col min="1531" max="1531" width="1.7109375" style="1" customWidth="1"/>
    <col min="1532" max="1532" width="12.42578125" style="1" customWidth="1"/>
    <col min="1533" max="1533" width="14.5703125" style="1" customWidth="1"/>
    <col min="1534" max="1534" width="11.7109375" style="1" customWidth="1"/>
    <col min="1535" max="1535" width="18.140625" style="1" customWidth="1"/>
    <col min="1536" max="1536" width="15.5703125" style="1" customWidth="1"/>
    <col min="1537" max="1537" width="18.42578125" style="1" customWidth="1"/>
    <col min="1538" max="1538" width="17.85546875" style="1" customWidth="1"/>
    <col min="1539" max="1539" width="16.7109375" style="1" customWidth="1"/>
    <col min="1540" max="1540" width="15.7109375" style="1" customWidth="1"/>
    <col min="1541" max="1541" width="16.28515625" style="1" customWidth="1"/>
    <col min="1542" max="1543" width="15.28515625" style="1" customWidth="1"/>
    <col min="1544" max="1544" width="15.85546875" style="1" customWidth="1"/>
    <col min="1545" max="1786" width="9.140625" style="1"/>
    <col min="1787" max="1787" width="1.7109375" style="1" customWidth="1"/>
    <col min="1788" max="1788" width="12.42578125" style="1" customWidth="1"/>
    <col min="1789" max="1789" width="14.5703125" style="1" customWidth="1"/>
    <col min="1790" max="1790" width="11.7109375" style="1" customWidth="1"/>
    <col min="1791" max="1791" width="18.140625" style="1" customWidth="1"/>
    <col min="1792" max="1792" width="15.5703125" style="1" customWidth="1"/>
    <col min="1793" max="1793" width="18.42578125" style="1" customWidth="1"/>
    <col min="1794" max="1794" width="17.85546875" style="1" customWidth="1"/>
    <col min="1795" max="1795" width="16.7109375" style="1" customWidth="1"/>
    <col min="1796" max="1796" width="15.7109375" style="1" customWidth="1"/>
    <col min="1797" max="1797" width="16.28515625" style="1" customWidth="1"/>
    <col min="1798" max="1799" width="15.28515625" style="1" customWidth="1"/>
    <col min="1800" max="1800" width="15.85546875" style="1" customWidth="1"/>
    <col min="1801" max="2042" width="9.140625" style="1"/>
    <col min="2043" max="2043" width="1.7109375" style="1" customWidth="1"/>
    <col min="2044" max="2044" width="12.42578125" style="1" customWidth="1"/>
    <col min="2045" max="2045" width="14.5703125" style="1" customWidth="1"/>
    <col min="2046" max="2046" width="11.7109375" style="1" customWidth="1"/>
    <col min="2047" max="2047" width="18.140625" style="1" customWidth="1"/>
    <col min="2048" max="2048" width="15.5703125" style="1" customWidth="1"/>
    <col min="2049" max="2049" width="18.42578125" style="1" customWidth="1"/>
    <col min="2050" max="2050" width="17.85546875" style="1" customWidth="1"/>
    <col min="2051" max="2051" width="16.7109375" style="1" customWidth="1"/>
    <col min="2052" max="2052" width="15.7109375" style="1" customWidth="1"/>
    <col min="2053" max="2053" width="16.28515625" style="1" customWidth="1"/>
    <col min="2054" max="2055" width="15.28515625" style="1" customWidth="1"/>
    <col min="2056" max="2056" width="15.85546875" style="1" customWidth="1"/>
    <col min="2057" max="2298" width="9.140625" style="1"/>
    <col min="2299" max="2299" width="1.7109375" style="1" customWidth="1"/>
    <col min="2300" max="2300" width="12.42578125" style="1" customWidth="1"/>
    <col min="2301" max="2301" width="14.5703125" style="1" customWidth="1"/>
    <col min="2302" max="2302" width="11.7109375" style="1" customWidth="1"/>
    <col min="2303" max="2303" width="18.140625" style="1" customWidth="1"/>
    <col min="2304" max="2304" width="15.5703125" style="1" customWidth="1"/>
    <col min="2305" max="2305" width="18.42578125" style="1" customWidth="1"/>
    <col min="2306" max="2306" width="17.85546875" style="1" customWidth="1"/>
    <col min="2307" max="2307" width="16.7109375" style="1" customWidth="1"/>
    <col min="2308" max="2308" width="15.7109375" style="1" customWidth="1"/>
    <col min="2309" max="2309" width="16.28515625" style="1" customWidth="1"/>
    <col min="2310" max="2311" width="15.28515625" style="1" customWidth="1"/>
    <col min="2312" max="2312" width="15.85546875" style="1" customWidth="1"/>
    <col min="2313" max="2554" width="9.140625" style="1"/>
    <col min="2555" max="2555" width="1.7109375" style="1" customWidth="1"/>
    <col min="2556" max="2556" width="12.42578125" style="1" customWidth="1"/>
    <col min="2557" max="2557" width="14.5703125" style="1" customWidth="1"/>
    <col min="2558" max="2558" width="11.7109375" style="1" customWidth="1"/>
    <col min="2559" max="2559" width="18.140625" style="1" customWidth="1"/>
    <col min="2560" max="2560" width="15.5703125" style="1" customWidth="1"/>
    <col min="2561" max="2561" width="18.42578125" style="1" customWidth="1"/>
    <col min="2562" max="2562" width="17.85546875" style="1" customWidth="1"/>
    <col min="2563" max="2563" width="16.7109375" style="1" customWidth="1"/>
    <col min="2564" max="2564" width="15.7109375" style="1" customWidth="1"/>
    <col min="2565" max="2565" width="16.28515625" style="1" customWidth="1"/>
    <col min="2566" max="2567" width="15.28515625" style="1" customWidth="1"/>
    <col min="2568" max="2568" width="15.85546875" style="1" customWidth="1"/>
    <col min="2569" max="2810" width="9.140625" style="1"/>
    <col min="2811" max="2811" width="1.7109375" style="1" customWidth="1"/>
    <col min="2812" max="2812" width="12.42578125" style="1" customWidth="1"/>
    <col min="2813" max="2813" width="14.5703125" style="1" customWidth="1"/>
    <col min="2814" max="2814" width="11.7109375" style="1" customWidth="1"/>
    <col min="2815" max="2815" width="18.140625" style="1" customWidth="1"/>
    <col min="2816" max="2816" width="15.5703125" style="1" customWidth="1"/>
    <col min="2817" max="2817" width="18.42578125" style="1" customWidth="1"/>
    <col min="2818" max="2818" width="17.85546875" style="1" customWidth="1"/>
    <col min="2819" max="2819" width="16.7109375" style="1" customWidth="1"/>
    <col min="2820" max="2820" width="15.7109375" style="1" customWidth="1"/>
    <col min="2821" max="2821" width="16.28515625" style="1" customWidth="1"/>
    <col min="2822" max="2823" width="15.28515625" style="1" customWidth="1"/>
    <col min="2824" max="2824" width="15.85546875" style="1" customWidth="1"/>
    <col min="2825" max="3066" width="9.140625" style="1"/>
    <col min="3067" max="3067" width="1.7109375" style="1" customWidth="1"/>
    <col min="3068" max="3068" width="12.42578125" style="1" customWidth="1"/>
    <col min="3069" max="3069" width="14.5703125" style="1" customWidth="1"/>
    <col min="3070" max="3070" width="11.7109375" style="1" customWidth="1"/>
    <col min="3071" max="3071" width="18.140625" style="1" customWidth="1"/>
    <col min="3072" max="3072" width="15.5703125" style="1" customWidth="1"/>
    <col min="3073" max="3073" width="18.42578125" style="1" customWidth="1"/>
    <col min="3074" max="3074" width="17.85546875" style="1" customWidth="1"/>
    <col min="3075" max="3075" width="16.7109375" style="1" customWidth="1"/>
    <col min="3076" max="3076" width="15.7109375" style="1" customWidth="1"/>
    <col min="3077" max="3077" width="16.28515625" style="1" customWidth="1"/>
    <col min="3078" max="3079" width="15.28515625" style="1" customWidth="1"/>
    <col min="3080" max="3080" width="15.85546875" style="1" customWidth="1"/>
    <col min="3081" max="3322" width="9.140625" style="1"/>
    <col min="3323" max="3323" width="1.7109375" style="1" customWidth="1"/>
    <col min="3324" max="3324" width="12.42578125" style="1" customWidth="1"/>
    <col min="3325" max="3325" width="14.5703125" style="1" customWidth="1"/>
    <col min="3326" max="3326" width="11.7109375" style="1" customWidth="1"/>
    <col min="3327" max="3327" width="18.140625" style="1" customWidth="1"/>
    <col min="3328" max="3328" width="15.5703125" style="1" customWidth="1"/>
    <col min="3329" max="3329" width="18.42578125" style="1" customWidth="1"/>
    <col min="3330" max="3330" width="17.85546875" style="1" customWidth="1"/>
    <col min="3331" max="3331" width="16.7109375" style="1" customWidth="1"/>
    <col min="3332" max="3332" width="15.7109375" style="1" customWidth="1"/>
    <col min="3333" max="3333" width="16.28515625" style="1" customWidth="1"/>
    <col min="3334" max="3335" width="15.28515625" style="1" customWidth="1"/>
    <col min="3336" max="3336" width="15.85546875" style="1" customWidth="1"/>
    <col min="3337" max="3578" width="9.140625" style="1"/>
    <col min="3579" max="3579" width="1.7109375" style="1" customWidth="1"/>
    <col min="3580" max="3580" width="12.42578125" style="1" customWidth="1"/>
    <col min="3581" max="3581" width="14.5703125" style="1" customWidth="1"/>
    <col min="3582" max="3582" width="11.7109375" style="1" customWidth="1"/>
    <col min="3583" max="3583" width="18.140625" style="1" customWidth="1"/>
    <col min="3584" max="3584" width="15.5703125" style="1" customWidth="1"/>
    <col min="3585" max="3585" width="18.42578125" style="1" customWidth="1"/>
    <col min="3586" max="3586" width="17.85546875" style="1" customWidth="1"/>
    <col min="3587" max="3587" width="16.7109375" style="1" customWidth="1"/>
    <col min="3588" max="3588" width="15.7109375" style="1" customWidth="1"/>
    <col min="3589" max="3589" width="16.28515625" style="1" customWidth="1"/>
    <col min="3590" max="3591" width="15.28515625" style="1" customWidth="1"/>
    <col min="3592" max="3592" width="15.85546875" style="1" customWidth="1"/>
    <col min="3593" max="3834" width="9.140625" style="1"/>
    <col min="3835" max="3835" width="1.7109375" style="1" customWidth="1"/>
    <col min="3836" max="3836" width="12.42578125" style="1" customWidth="1"/>
    <col min="3837" max="3837" width="14.5703125" style="1" customWidth="1"/>
    <col min="3838" max="3838" width="11.7109375" style="1" customWidth="1"/>
    <col min="3839" max="3839" width="18.140625" style="1" customWidth="1"/>
    <col min="3840" max="3840" width="15.5703125" style="1" customWidth="1"/>
    <col min="3841" max="3841" width="18.42578125" style="1" customWidth="1"/>
    <col min="3842" max="3842" width="17.85546875" style="1" customWidth="1"/>
    <col min="3843" max="3843" width="16.7109375" style="1" customWidth="1"/>
    <col min="3844" max="3844" width="15.7109375" style="1" customWidth="1"/>
    <col min="3845" max="3845" width="16.28515625" style="1" customWidth="1"/>
    <col min="3846" max="3847" width="15.28515625" style="1" customWidth="1"/>
    <col min="3848" max="3848" width="15.85546875" style="1" customWidth="1"/>
    <col min="3849" max="4090" width="9.140625" style="1"/>
    <col min="4091" max="4091" width="1.7109375" style="1" customWidth="1"/>
    <col min="4092" max="4092" width="12.42578125" style="1" customWidth="1"/>
    <col min="4093" max="4093" width="14.5703125" style="1" customWidth="1"/>
    <col min="4094" max="4094" width="11.7109375" style="1" customWidth="1"/>
    <col min="4095" max="4095" width="18.140625" style="1" customWidth="1"/>
    <col min="4096" max="4096" width="15.5703125" style="1" customWidth="1"/>
    <col min="4097" max="4097" width="18.42578125" style="1" customWidth="1"/>
    <col min="4098" max="4098" width="17.85546875" style="1" customWidth="1"/>
    <col min="4099" max="4099" width="16.7109375" style="1" customWidth="1"/>
    <col min="4100" max="4100" width="15.7109375" style="1" customWidth="1"/>
    <col min="4101" max="4101" width="16.28515625" style="1" customWidth="1"/>
    <col min="4102" max="4103" width="15.28515625" style="1" customWidth="1"/>
    <col min="4104" max="4104" width="15.85546875" style="1" customWidth="1"/>
    <col min="4105" max="4346" width="9.140625" style="1"/>
    <col min="4347" max="4347" width="1.7109375" style="1" customWidth="1"/>
    <col min="4348" max="4348" width="12.42578125" style="1" customWidth="1"/>
    <col min="4349" max="4349" width="14.5703125" style="1" customWidth="1"/>
    <col min="4350" max="4350" width="11.7109375" style="1" customWidth="1"/>
    <col min="4351" max="4351" width="18.140625" style="1" customWidth="1"/>
    <col min="4352" max="4352" width="15.5703125" style="1" customWidth="1"/>
    <col min="4353" max="4353" width="18.42578125" style="1" customWidth="1"/>
    <col min="4354" max="4354" width="17.85546875" style="1" customWidth="1"/>
    <col min="4355" max="4355" width="16.7109375" style="1" customWidth="1"/>
    <col min="4356" max="4356" width="15.7109375" style="1" customWidth="1"/>
    <col min="4357" max="4357" width="16.28515625" style="1" customWidth="1"/>
    <col min="4358" max="4359" width="15.28515625" style="1" customWidth="1"/>
    <col min="4360" max="4360" width="15.85546875" style="1" customWidth="1"/>
    <col min="4361" max="4602" width="9.140625" style="1"/>
    <col min="4603" max="4603" width="1.7109375" style="1" customWidth="1"/>
    <col min="4604" max="4604" width="12.42578125" style="1" customWidth="1"/>
    <col min="4605" max="4605" width="14.5703125" style="1" customWidth="1"/>
    <col min="4606" max="4606" width="11.7109375" style="1" customWidth="1"/>
    <col min="4607" max="4607" width="18.140625" style="1" customWidth="1"/>
    <col min="4608" max="4608" width="15.5703125" style="1" customWidth="1"/>
    <col min="4609" max="4609" width="18.42578125" style="1" customWidth="1"/>
    <col min="4610" max="4610" width="17.85546875" style="1" customWidth="1"/>
    <col min="4611" max="4611" width="16.7109375" style="1" customWidth="1"/>
    <col min="4612" max="4612" width="15.7109375" style="1" customWidth="1"/>
    <col min="4613" max="4613" width="16.28515625" style="1" customWidth="1"/>
    <col min="4614" max="4615" width="15.28515625" style="1" customWidth="1"/>
    <col min="4616" max="4616" width="15.85546875" style="1" customWidth="1"/>
    <col min="4617" max="4858" width="9.140625" style="1"/>
    <col min="4859" max="4859" width="1.7109375" style="1" customWidth="1"/>
    <col min="4860" max="4860" width="12.42578125" style="1" customWidth="1"/>
    <col min="4861" max="4861" width="14.5703125" style="1" customWidth="1"/>
    <col min="4862" max="4862" width="11.7109375" style="1" customWidth="1"/>
    <col min="4863" max="4863" width="18.140625" style="1" customWidth="1"/>
    <col min="4864" max="4864" width="15.5703125" style="1" customWidth="1"/>
    <col min="4865" max="4865" width="18.42578125" style="1" customWidth="1"/>
    <col min="4866" max="4866" width="17.85546875" style="1" customWidth="1"/>
    <col min="4867" max="4867" width="16.7109375" style="1" customWidth="1"/>
    <col min="4868" max="4868" width="15.7109375" style="1" customWidth="1"/>
    <col min="4869" max="4869" width="16.28515625" style="1" customWidth="1"/>
    <col min="4870" max="4871" width="15.28515625" style="1" customWidth="1"/>
    <col min="4872" max="4872" width="15.85546875" style="1" customWidth="1"/>
    <col min="4873" max="5114" width="9.140625" style="1"/>
    <col min="5115" max="5115" width="1.7109375" style="1" customWidth="1"/>
    <col min="5116" max="5116" width="12.42578125" style="1" customWidth="1"/>
    <col min="5117" max="5117" width="14.5703125" style="1" customWidth="1"/>
    <col min="5118" max="5118" width="11.7109375" style="1" customWidth="1"/>
    <col min="5119" max="5119" width="18.140625" style="1" customWidth="1"/>
    <col min="5120" max="5120" width="15.5703125" style="1" customWidth="1"/>
    <col min="5121" max="5121" width="18.42578125" style="1" customWidth="1"/>
    <col min="5122" max="5122" width="17.85546875" style="1" customWidth="1"/>
    <col min="5123" max="5123" width="16.7109375" style="1" customWidth="1"/>
    <col min="5124" max="5124" width="15.7109375" style="1" customWidth="1"/>
    <col min="5125" max="5125" width="16.28515625" style="1" customWidth="1"/>
    <col min="5126" max="5127" width="15.28515625" style="1" customWidth="1"/>
    <col min="5128" max="5128" width="15.85546875" style="1" customWidth="1"/>
    <col min="5129" max="5370" width="9.140625" style="1"/>
    <col min="5371" max="5371" width="1.7109375" style="1" customWidth="1"/>
    <col min="5372" max="5372" width="12.42578125" style="1" customWidth="1"/>
    <col min="5373" max="5373" width="14.5703125" style="1" customWidth="1"/>
    <col min="5374" max="5374" width="11.7109375" style="1" customWidth="1"/>
    <col min="5375" max="5375" width="18.140625" style="1" customWidth="1"/>
    <col min="5376" max="5376" width="15.5703125" style="1" customWidth="1"/>
    <col min="5377" max="5377" width="18.42578125" style="1" customWidth="1"/>
    <col min="5378" max="5378" width="17.85546875" style="1" customWidth="1"/>
    <col min="5379" max="5379" width="16.7109375" style="1" customWidth="1"/>
    <col min="5380" max="5380" width="15.7109375" style="1" customWidth="1"/>
    <col min="5381" max="5381" width="16.28515625" style="1" customWidth="1"/>
    <col min="5382" max="5383" width="15.28515625" style="1" customWidth="1"/>
    <col min="5384" max="5384" width="15.85546875" style="1" customWidth="1"/>
    <col min="5385" max="5626" width="9.140625" style="1"/>
    <col min="5627" max="5627" width="1.7109375" style="1" customWidth="1"/>
    <col min="5628" max="5628" width="12.42578125" style="1" customWidth="1"/>
    <col min="5629" max="5629" width="14.5703125" style="1" customWidth="1"/>
    <col min="5630" max="5630" width="11.7109375" style="1" customWidth="1"/>
    <col min="5631" max="5631" width="18.140625" style="1" customWidth="1"/>
    <col min="5632" max="5632" width="15.5703125" style="1" customWidth="1"/>
    <col min="5633" max="5633" width="18.42578125" style="1" customWidth="1"/>
    <col min="5634" max="5634" width="17.85546875" style="1" customWidth="1"/>
    <col min="5635" max="5635" width="16.7109375" style="1" customWidth="1"/>
    <col min="5636" max="5636" width="15.7109375" style="1" customWidth="1"/>
    <col min="5637" max="5637" width="16.28515625" style="1" customWidth="1"/>
    <col min="5638" max="5639" width="15.28515625" style="1" customWidth="1"/>
    <col min="5640" max="5640" width="15.85546875" style="1" customWidth="1"/>
    <col min="5641" max="5882" width="9.140625" style="1"/>
    <col min="5883" max="5883" width="1.7109375" style="1" customWidth="1"/>
    <col min="5884" max="5884" width="12.42578125" style="1" customWidth="1"/>
    <col min="5885" max="5885" width="14.5703125" style="1" customWidth="1"/>
    <col min="5886" max="5886" width="11.7109375" style="1" customWidth="1"/>
    <col min="5887" max="5887" width="18.140625" style="1" customWidth="1"/>
    <col min="5888" max="5888" width="15.5703125" style="1" customWidth="1"/>
    <col min="5889" max="5889" width="18.42578125" style="1" customWidth="1"/>
    <col min="5890" max="5890" width="17.85546875" style="1" customWidth="1"/>
    <col min="5891" max="5891" width="16.7109375" style="1" customWidth="1"/>
    <col min="5892" max="5892" width="15.7109375" style="1" customWidth="1"/>
    <col min="5893" max="5893" width="16.28515625" style="1" customWidth="1"/>
    <col min="5894" max="5895" width="15.28515625" style="1" customWidth="1"/>
    <col min="5896" max="5896" width="15.85546875" style="1" customWidth="1"/>
    <col min="5897" max="6138" width="9.140625" style="1"/>
    <col min="6139" max="6139" width="1.7109375" style="1" customWidth="1"/>
    <col min="6140" max="6140" width="12.42578125" style="1" customWidth="1"/>
    <col min="6141" max="6141" width="14.5703125" style="1" customWidth="1"/>
    <col min="6142" max="6142" width="11.7109375" style="1" customWidth="1"/>
    <col min="6143" max="6143" width="18.140625" style="1" customWidth="1"/>
    <col min="6144" max="6144" width="15.5703125" style="1" customWidth="1"/>
    <col min="6145" max="6145" width="18.42578125" style="1" customWidth="1"/>
    <col min="6146" max="6146" width="17.85546875" style="1" customWidth="1"/>
    <col min="6147" max="6147" width="16.7109375" style="1" customWidth="1"/>
    <col min="6148" max="6148" width="15.7109375" style="1" customWidth="1"/>
    <col min="6149" max="6149" width="16.28515625" style="1" customWidth="1"/>
    <col min="6150" max="6151" width="15.28515625" style="1" customWidth="1"/>
    <col min="6152" max="6152" width="15.85546875" style="1" customWidth="1"/>
    <col min="6153" max="6394" width="9.140625" style="1"/>
    <col min="6395" max="6395" width="1.7109375" style="1" customWidth="1"/>
    <col min="6396" max="6396" width="12.42578125" style="1" customWidth="1"/>
    <col min="6397" max="6397" width="14.5703125" style="1" customWidth="1"/>
    <col min="6398" max="6398" width="11.7109375" style="1" customWidth="1"/>
    <col min="6399" max="6399" width="18.140625" style="1" customWidth="1"/>
    <col min="6400" max="6400" width="15.5703125" style="1" customWidth="1"/>
    <col min="6401" max="6401" width="18.42578125" style="1" customWidth="1"/>
    <col min="6402" max="6402" width="17.85546875" style="1" customWidth="1"/>
    <col min="6403" max="6403" width="16.7109375" style="1" customWidth="1"/>
    <col min="6404" max="6404" width="15.7109375" style="1" customWidth="1"/>
    <col min="6405" max="6405" width="16.28515625" style="1" customWidth="1"/>
    <col min="6406" max="6407" width="15.28515625" style="1" customWidth="1"/>
    <col min="6408" max="6408" width="15.85546875" style="1" customWidth="1"/>
    <col min="6409" max="6650" width="9.140625" style="1"/>
    <col min="6651" max="6651" width="1.7109375" style="1" customWidth="1"/>
    <col min="6652" max="6652" width="12.42578125" style="1" customWidth="1"/>
    <col min="6653" max="6653" width="14.5703125" style="1" customWidth="1"/>
    <col min="6654" max="6654" width="11.7109375" style="1" customWidth="1"/>
    <col min="6655" max="6655" width="18.140625" style="1" customWidth="1"/>
    <col min="6656" max="6656" width="15.5703125" style="1" customWidth="1"/>
    <col min="6657" max="6657" width="18.42578125" style="1" customWidth="1"/>
    <col min="6658" max="6658" width="17.85546875" style="1" customWidth="1"/>
    <col min="6659" max="6659" width="16.7109375" style="1" customWidth="1"/>
    <col min="6660" max="6660" width="15.7109375" style="1" customWidth="1"/>
    <col min="6661" max="6661" width="16.28515625" style="1" customWidth="1"/>
    <col min="6662" max="6663" width="15.28515625" style="1" customWidth="1"/>
    <col min="6664" max="6664" width="15.85546875" style="1" customWidth="1"/>
    <col min="6665" max="6906" width="9.140625" style="1"/>
    <col min="6907" max="6907" width="1.7109375" style="1" customWidth="1"/>
    <col min="6908" max="6908" width="12.42578125" style="1" customWidth="1"/>
    <col min="6909" max="6909" width="14.5703125" style="1" customWidth="1"/>
    <col min="6910" max="6910" width="11.7109375" style="1" customWidth="1"/>
    <col min="6911" max="6911" width="18.140625" style="1" customWidth="1"/>
    <col min="6912" max="6912" width="15.5703125" style="1" customWidth="1"/>
    <col min="6913" max="6913" width="18.42578125" style="1" customWidth="1"/>
    <col min="6914" max="6914" width="17.85546875" style="1" customWidth="1"/>
    <col min="6915" max="6915" width="16.7109375" style="1" customWidth="1"/>
    <col min="6916" max="6916" width="15.7109375" style="1" customWidth="1"/>
    <col min="6917" max="6917" width="16.28515625" style="1" customWidth="1"/>
    <col min="6918" max="6919" width="15.28515625" style="1" customWidth="1"/>
    <col min="6920" max="6920" width="15.85546875" style="1" customWidth="1"/>
    <col min="6921" max="7162" width="9.140625" style="1"/>
    <col min="7163" max="7163" width="1.7109375" style="1" customWidth="1"/>
    <col min="7164" max="7164" width="12.42578125" style="1" customWidth="1"/>
    <col min="7165" max="7165" width="14.5703125" style="1" customWidth="1"/>
    <col min="7166" max="7166" width="11.7109375" style="1" customWidth="1"/>
    <col min="7167" max="7167" width="18.140625" style="1" customWidth="1"/>
    <col min="7168" max="7168" width="15.5703125" style="1" customWidth="1"/>
    <col min="7169" max="7169" width="18.42578125" style="1" customWidth="1"/>
    <col min="7170" max="7170" width="17.85546875" style="1" customWidth="1"/>
    <col min="7171" max="7171" width="16.7109375" style="1" customWidth="1"/>
    <col min="7172" max="7172" width="15.7109375" style="1" customWidth="1"/>
    <col min="7173" max="7173" width="16.28515625" style="1" customWidth="1"/>
    <col min="7174" max="7175" width="15.28515625" style="1" customWidth="1"/>
    <col min="7176" max="7176" width="15.85546875" style="1" customWidth="1"/>
    <col min="7177" max="7418" width="9.140625" style="1"/>
    <col min="7419" max="7419" width="1.7109375" style="1" customWidth="1"/>
    <col min="7420" max="7420" width="12.42578125" style="1" customWidth="1"/>
    <col min="7421" max="7421" width="14.5703125" style="1" customWidth="1"/>
    <col min="7422" max="7422" width="11.7109375" style="1" customWidth="1"/>
    <col min="7423" max="7423" width="18.140625" style="1" customWidth="1"/>
    <col min="7424" max="7424" width="15.5703125" style="1" customWidth="1"/>
    <col min="7425" max="7425" width="18.42578125" style="1" customWidth="1"/>
    <col min="7426" max="7426" width="17.85546875" style="1" customWidth="1"/>
    <col min="7427" max="7427" width="16.7109375" style="1" customWidth="1"/>
    <col min="7428" max="7428" width="15.7109375" style="1" customWidth="1"/>
    <col min="7429" max="7429" width="16.28515625" style="1" customWidth="1"/>
    <col min="7430" max="7431" width="15.28515625" style="1" customWidth="1"/>
    <col min="7432" max="7432" width="15.85546875" style="1" customWidth="1"/>
    <col min="7433" max="7674" width="9.140625" style="1"/>
    <col min="7675" max="7675" width="1.7109375" style="1" customWidth="1"/>
    <col min="7676" max="7676" width="12.42578125" style="1" customWidth="1"/>
    <col min="7677" max="7677" width="14.5703125" style="1" customWidth="1"/>
    <col min="7678" max="7678" width="11.7109375" style="1" customWidth="1"/>
    <col min="7679" max="7679" width="18.140625" style="1" customWidth="1"/>
    <col min="7680" max="7680" width="15.5703125" style="1" customWidth="1"/>
    <col min="7681" max="7681" width="18.42578125" style="1" customWidth="1"/>
    <col min="7682" max="7682" width="17.85546875" style="1" customWidth="1"/>
    <col min="7683" max="7683" width="16.7109375" style="1" customWidth="1"/>
    <col min="7684" max="7684" width="15.7109375" style="1" customWidth="1"/>
    <col min="7685" max="7685" width="16.28515625" style="1" customWidth="1"/>
    <col min="7686" max="7687" width="15.28515625" style="1" customWidth="1"/>
    <col min="7688" max="7688" width="15.85546875" style="1" customWidth="1"/>
    <col min="7689" max="7930" width="9.140625" style="1"/>
    <col min="7931" max="7931" width="1.7109375" style="1" customWidth="1"/>
    <col min="7932" max="7932" width="12.42578125" style="1" customWidth="1"/>
    <col min="7933" max="7933" width="14.5703125" style="1" customWidth="1"/>
    <col min="7934" max="7934" width="11.7109375" style="1" customWidth="1"/>
    <col min="7935" max="7935" width="18.140625" style="1" customWidth="1"/>
    <col min="7936" max="7936" width="15.5703125" style="1" customWidth="1"/>
    <col min="7937" max="7937" width="18.42578125" style="1" customWidth="1"/>
    <col min="7938" max="7938" width="17.85546875" style="1" customWidth="1"/>
    <col min="7939" max="7939" width="16.7109375" style="1" customWidth="1"/>
    <col min="7940" max="7940" width="15.7109375" style="1" customWidth="1"/>
    <col min="7941" max="7941" width="16.28515625" style="1" customWidth="1"/>
    <col min="7942" max="7943" width="15.28515625" style="1" customWidth="1"/>
    <col min="7944" max="7944" width="15.85546875" style="1" customWidth="1"/>
    <col min="7945" max="8186" width="9.140625" style="1"/>
    <col min="8187" max="8187" width="1.7109375" style="1" customWidth="1"/>
    <col min="8188" max="8188" width="12.42578125" style="1" customWidth="1"/>
    <col min="8189" max="8189" width="14.5703125" style="1" customWidth="1"/>
    <col min="8190" max="8190" width="11.7109375" style="1" customWidth="1"/>
    <col min="8191" max="8191" width="18.140625" style="1" customWidth="1"/>
    <col min="8192" max="8192" width="15.5703125" style="1" customWidth="1"/>
    <col min="8193" max="8193" width="18.42578125" style="1" customWidth="1"/>
    <col min="8194" max="8194" width="17.85546875" style="1" customWidth="1"/>
    <col min="8195" max="8195" width="16.7109375" style="1" customWidth="1"/>
    <col min="8196" max="8196" width="15.7109375" style="1" customWidth="1"/>
    <col min="8197" max="8197" width="16.28515625" style="1" customWidth="1"/>
    <col min="8198" max="8199" width="15.28515625" style="1" customWidth="1"/>
    <col min="8200" max="8200" width="15.85546875" style="1" customWidth="1"/>
    <col min="8201" max="8442" width="9.140625" style="1"/>
    <col min="8443" max="8443" width="1.7109375" style="1" customWidth="1"/>
    <col min="8444" max="8444" width="12.42578125" style="1" customWidth="1"/>
    <col min="8445" max="8445" width="14.5703125" style="1" customWidth="1"/>
    <col min="8446" max="8446" width="11.7109375" style="1" customWidth="1"/>
    <col min="8447" max="8447" width="18.140625" style="1" customWidth="1"/>
    <col min="8448" max="8448" width="15.5703125" style="1" customWidth="1"/>
    <col min="8449" max="8449" width="18.42578125" style="1" customWidth="1"/>
    <col min="8450" max="8450" width="17.85546875" style="1" customWidth="1"/>
    <col min="8451" max="8451" width="16.7109375" style="1" customWidth="1"/>
    <col min="8452" max="8452" width="15.7109375" style="1" customWidth="1"/>
    <col min="8453" max="8453" width="16.28515625" style="1" customWidth="1"/>
    <col min="8454" max="8455" width="15.28515625" style="1" customWidth="1"/>
    <col min="8456" max="8456" width="15.85546875" style="1" customWidth="1"/>
    <col min="8457" max="8698" width="9.140625" style="1"/>
    <col min="8699" max="8699" width="1.7109375" style="1" customWidth="1"/>
    <col min="8700" max="8700" width="12.42578125" style="1" customWidth="1"/>
    <col min="8701" max="8701" width="14.5703125" style="1" customWidth="1"/>
    <col min="8702" max="8702" width="11.7109375" style="1" customWidth="1"/>
    <col min="8703" max="8703" width="18.140625" style="1" customWidth="1"/>
    <col min="8704" max="8704" width="15.5703125" style="1" customWidth="1"/>
    <col min="8705" max="8705" width="18.42578125" style="1" customWidth="1"/>
    <col min="8706" max="8706" width="17.85546875" style="1" customWidth="1"/>
    <col min="8707" max="8707" width="16.7109375" style="1" customWidth="1"/>
    <col min="8708" max="8708" width="15.7109375" style="1" customWidth="1"/>
    <col min="8709" max="8709" width="16.28515625" style="1" customWidth="1"/>
    <col min="8710" max="8711" width="15.28515625" style="1" customWidth="1"/>
    <col min="8712" max="8712" width="15.85546875" style="1" customWidth="1"/>
    <col min="8713" max="8954" width="9.140625" style="1"/>
    <col min="8955" max="8955" width="1.7109375" style="1" customWidth="1"/>
    <col min="8956" max="8956" width="12.42578125" style="1" customWidth="1"/>
    <col min="8957" max="8957" width="14.5703125" style="1" customWidth="1"/>
    <col min="8958" max="8958" width="11.7109375" style="1" customWidth="1"/>
    <col min="8959" max="8959" width="18.140625" style="1" customWidth="1"/>
    <col min="8960" max="8960" width="15.5703125" style="1" customWidth="1"/>
    <col min="8961" max="8961" width="18.42578125" style="1" customWidth="1"/>
    <col min="8962" max="8962" width="17.85546875" style="1" customWidth="1"/>
    <col min="8963" max="8963" width="16.7109375" style="1" customWidth="1"/>
    <col min="8964" max="8964" width="15.7109375" style="1" customWidth="1"/>
    <col min="8965" max="8965" width="16.28515625" style="1" customWidth="1"/>
    <col min="8966" max="8967" width="15.28515625" style="1" customWidth="1"/>
    <col min="8968" max="8968" width="15.85546875" style="1" customWidth="1"/>
    <col min="8969" max="9210" width="9.140625" style="1"/>
    <col min="9211" max="9211" width="1.7109375" style="1" customWidth="1"/>
    <col min="9212" max="9212" width="12.42578125" style="1" customWidth="1"/>
    <col min="9213" max="9213" width="14.5703125" style="1" customWidth="1"/>
    <col min="9214" max="9214" width="11.7109375" style="1" customWidth="1"/>
    <col min="9215" max="9215" width="18.140625" style="1" customWidth="1"/>
    <col min="9216" max="9216" width="15.5703125" style="1" customWidth="1"/>
    <col min="9217" max="9217" width="18.42578125" style="1" customWidth="1"/>
    <col min="9218" max="9218" width="17.85546875" style="1" customWidth="1"/>
    <col min="9219" max="9219" width="16.7109375" style="1" customWidth="1"/>
    <col min="9220" max="9220" width="15.7109375" style="1" customWidth="1"/>
    <col min="9221" max="9221" width="16.28515625" style="1" customWidth="1"/>
    <col min="9222" max="9223" width="15.28515625" style="1" customWidth="1"/>
    <col min="9224" max="9224" width="15.85546875" style="1" customWidth="1"/>
    <col min="9225" max="9466" width="9.140625" style="1"/>
    <col min="9467" max="9467" width="1.7109375" style="1" customWidth="1"/>
    <col min="9468" max="9468" width="12.42578125" style="1" customWidth="1"/>
    <col min="9469" max="9469" width="14.5703125" style="1" customWidth="1"/>
    <col min="9470" max="9470" width="11.7109375" style="1" customWidth="1"/>
    <col min="9471" max="9471" width="18.140625" style="1" customWidth="1"/>
    <col min="9472" max="9472" width="15.5703125" style="1" customWidth="1"/>
    <col min="9473" max="9473" width="18.42578125" style="1" customWidth="1"/>
    <col min="9474" max="9474" width="17.85546875" style="1" customWidth="1"/>
    <col min="9475" max="9475" width="16.7109375" style="1" customWidth="1"/>
    <col min="9476" max="9476" width="15.7109375" style="1" customWidth="1"/>
    <col min="9477" max="9477" width="16.28515625" style="1" customWidth="1"/>
    <col min="9478" max="9479" width="15.28515625" style="1" customWidth="1"/>
    <col min="9480" max="9480" width="15.85546875" style="1" customWidth="1"/>
    <col min="9481" max="9722" width="9.140625" style="1"/>
    <col min="9723" max="9723" width="1.7109375" style="1" customWidth="1"/>
    <col min="9724" max="9724" width="12.42578125" style="1" customWidth="1"/>
    <col min="9725" max="9725" width="14.5703125" style="1" customWidth="1"/>
    <col min="9726" max="9726" width="11.7109375" style="1" customWidth="1"/>
    <col min="9727" max="9727" width="18.140625" style="1" customWidth="1"/>
    <col min="9728" max="9728" width="15.5703125" style="1" customWidth="1"/>
    <col min="9729" max="9729" width="18.42578125" style="1" customWidth="1"/>
    <col min="9730" max="9730" width="17.85546875" style="1" customWidth="1"/>
    <col min="9731" max="9731" width="16.7109375" style="1" customWidth="1"/>
    <col min="9732" max="9732" width="15.7109375" style="1" customWidth="1"/>
    <col min="9733" max="9733" width="16.28515625" style="1" customWidth="1"/>
    <col min="9734" max="9735" width="15.28515625" style="1" customWidth="1"/>
    <col min="9736" max="9736" width="15.85546875" style="1" customWidth="1"/>
    <col min="9737" max="9978" width="9.140625" style="1"/>
    <col min="9979" max="9979" width="1.7109375" style="1" customWidth="1"/>
    <col min="9980" max="9980" width="12.42578125" style="1" customWidth="1"/>
    <col min="9981" max="9981" width="14.5703125" style="1" customWidth="1"/>
    <col min="9982" max="9982" width="11.7109375" style="1" customWidth="1"/>
    <col min="9983" max="9983" width="18.140625" style="1" customWidth="1"/>
    <col min="9984" max="9984" width="15.5703125" style="1" customWidth="1"/>
    <col min="9985" max="9985" width="18.42578125" style="1" customWidth="1"/>
    <col min="9986" max="9986" width="17.85546875" style="1" customWidth="1"/>
    <col min="9987" max="9987" width="16.7109375" style="1" customWidth="1"/>
    <col min="9988" max="9988" width="15.7109375" style="1" customWidth="1"/>
    <col min="9989" max="9989" width="16.28515625" style="1" customWidth="1"/>
    <col min="9990" max="9991" width="15.28515625" style="1" customWidth="1"/>
    <col min="9992" max="9992" width="15.85546875" style="1" customWidth="1"/>
    <col min="9993" max="10234" width="9.140625" style="1"/>
    <col min="10235" max="10235" width="1.7109375" style="1" customWidth="1"/>
    <col min="10236" max="10236" width="12.42578125" style="1" customWidth="1"/>
    <col min="10237" max="10237" width="14.5703125" style="1" customWidth="1"/>
    <col min="10238" max="10238" width="11.7109375" style="1" customWidth="1"/>
    <col min="10239" max="10239" width="18.140625" style="1" customWidth="1"/>
    <col min="10240" max="10240" width="15.5703125" style="1" customWidth="1"/>
    <col min="10241" max="10241" width="18.42578125" style="1" customWidth="1"/>
    <col min="10242" max="10242" width="17.85546875" style="1" customWidth="1"/>
    <col min="10243" max="10243" width="16.7109375" style="1" customWidth="1"/>
    <col min="10244" max="10244" width="15.7109375" style="1" customWidth="1"/>
    <col min="10245" max="10245" width="16.28515625" style="1" customWidth="1"/>
    <col min="10246" max="10247" width="15.28515625" style="1" customWidth="1"/>
    <col min="10248" max="10248" width="15.85546875" style="1" customWidth="1"/>
    <col min="10249" max="10490" width="9.140625" style="1"/>
    <col min="10491" max="10491" width="1.7109375" style="1" customWidth="1"/>
    <col min="10492" max="10492" width="12.42578125" style="1" customWidth="1"/>
    <col min="10493" max="10493" width="14.5703125" style="1" customWidth="1"/>
    <col min="10494" max="10494" width="11.7109375" style="1" customWidth="1"/>
    <col min="10495" max="10495" width="18.140625" style="1" customWidth="1"/>
    <col min="10496" max="10496" width="15.5703125" style="1" customWidth="1"/>
    <col min="10497" max="10497" width="18.42578125" style="1" customWidth="1"/>
    <col min="10498" max="10498" width="17.85546875" style="1" customWidth="1"/>
    <col min="10499" max="10499" width="16.7109375" style="1" customWidth="1"/>
    <col min="10500" max="10500" width="15.7109375" style="1" customWidth="1"/>
    <col min="10501" max="10501" width="16.28515625" style="1" customWidth="1"/>
    <col min="10502" max="10503" width="15.28515625" style="1" customWidth="1"/>
    <col min="10504" max="10504" width="15.85546875" style="1" customWidth="1"/>
    <col min="10505" max="10746" width="9.140625" style="1"/>
    <col min="10747" max="10747" width="1.7109375" style="1" customWidth="1"/>
    <col min="10748" max="10748" width="12.42578125" style="1" customWidth="1"/>
    <col min="10749" max="10749" width="14.5703125" style="1" customWidth="1"/>
    <col min="10750" max="10750" width="11.7109375" style="1" customWidth="1"/>
    <col min="10751" max="10751" width="18.140625" style="1" customWidth="1"/>
    <col min="10752" max="10752" width="15.5703125" style="1" customWidth="1"/>
    <col min="10753" max="10753" width="18.42578125" style="1" customWidth="1"/>
    <col min="10754" max="10754" width="17.85546875" style="1" customWidth="1"/>
    <col min="10755" max="10755" width="16.7109375" style="1" customWidth="1"/>
    <col min="10756" max="10756" width="15.7109375" style="1" customWidth="1"/>
    <col min="10757" max="10757" width="16.28515625" style="1" customWidth="1"/>
    <col min="10758" max="10759" width="15.28515625" style="1" customWidth="1"/>
    <col min="10760" max="10760" width="15.85546875" style="1" customWidth="1"/>
    <col min="10761" max="11002" width="9.140625" style="1"/>
    <col min="11003" max="11003" width="1.7109375" style="1" customWidth="1"/>
    <col min="11004" max="11004" width="12.42578125" style="1" customWidth="1"/>
    <col min="11005" max="11005" width="14.5703125" style="1" customWidth="1"/>
    <col min="11006" max="11006" width="11.7109375" style="1" customWidth="1"/>
    <col min="11007" max="11007" width="18.140625" style="1" customWidth="1"/>
    <col min="11008" max="11008" width="15.5703125" style="1" customWidth="1"/>
    <col min="11009" max="11009" width="18.42578125" style="1" customWidth="1"/>
    <col min="11010" max="11010" width="17.85546875" style="1" customWidth="1"/>
    <col min="11011" max="11011" width="16.7109375" style="1" customWidth="1"/>
    <col min="11012" max="11012" width="15.7109375" style="1" customWidth="1"/>
    <col min="11013" max="11013" width="16.28515625" style="1" customWidth="1"/>
    <col min="11014" max="11015" width="15.28515625" style="1" customWidth="1"/>
    <col min="11016" max="11016" width="15.85546875" style="1" customWidth="1"/>
    <col min="11017" max="11258" width="9.140625" style="1"/>
    <col min="11259" max="11259" width="1.7109375" style="1" customWidth="1"/>
    <col min="11260" max="11260" width="12.42578125" style="1" customWidth="1"/>
    <col min="11261" max="11261" width="14.5703125" style="1" customWidth="1"/>
    <col min="11262" max="11262" width="11.7109375" style="1" customWidth="1"/>
    <col min="11263" max="11263" width="18.140625" style="1" customWidth="1"/>
    <col min="11264" max="11264" width="15.5703125" style="1" customWidth="1"/>
    <col min="11265" max="11265" width="18.42578125" style="1" customWidth="1"/>
    <col min="11266" max="11266" width="17.85546875" style="1" customWidth="1"/>
    <col min="11267" max="11267" width="16.7109375" style="1" customWidth="1"/>
    <col min="11268" max="11268" width="15.7109375" style="1" customWidth="1"/>
    <col min="11269" max="11269" width="16.28515625" style="1" customWidth="1"/>
    <col min="11270" max="11271" width="15.28515625" style="1" customWidth="1"/>
    <col min="11272" max="11272" width="15.85546875" style="1" customWidth="1"/>
    <col min="11273" max="11514" width="9.140625" style="1"/>
    <col min="11515" max="11515" width="1.7109375" style="1" customWidth="1"/>
    <col min="11516" max="11516" width="12.42578125" style="1" customWidth="1"/>
    <col min="11517" max="11517" width="14.5703125" style="1" customWidth="1"/>
    <col min="11518" max="11518" width="11.7109375" style="1" customWidth="1"/>
    <col min="11519" max="11519" width="18.140625" style="1" customWidth="1"/>
    <col min="11520" max="11520" width="15.5703125" style="1" customWidth="1"/>
    <col min="11521" max="11521" width="18.42578125" style="1" customWidth="1"/>
    <col min="11522" max="11522" width="17.85546875" style="1" customWidth="1"/>
    <col min="11523" max="11523" width="16.7109375" style="1" customWidth="1"/>
    <col min="11524" max="11524" width="15.7109375" style="1" customWidth="1"/>
    <col min="11525" max="11525" width="16.28515625" style="1" customWidth="1"/>
    <col min="11526" max="11527" width="15.28515625" style="1" customWidth="1"/>
    <col min="11528" max="11528" width="15.85546875" style="1" customWidth="1"/>
    <col min="11529" max="11770" width="9.140625" style="1"/>
    <col min="11771" max="11771" width="1.7109375" style="1" customWidth="1"/>
    <col min="11772" max="11772" width="12.42578125" style="1" customWidth="1"/>
    <col min="11773" max="11773" width="14.5703125" style="1" customWidth="1"/>
    <col min="11774" max="11774" width="11.7109375" style="1" customWidth="1"/>
    <col min="11775" max="11775" width="18.140625" style="1" customWidth="1"/>
    <col min="11776" max="11776" width="15.5703125" style="1" customWidth="1"/>
    <col min="11777" max="11777" width="18.42578125" style="1" customWidth="1"/>
    <col min="11778" max="11778" width="17.85546875" style="1" customWidth="1"/>
    <col min="11779" max="11779" width="16.7109375" style="1" customWidth="1"/>
    <col min="11780" max="11780" width="15.7109375" style="1" customWidth="1"/>
    <col min="11781" max="11781" width="16.28515625" style="1" customWidth="1"/>
    <col min="11782" max="11783" width="15.28515625" style="1" customWidth="1"/>
    <col min="11784" max="11784" width="15.85546875" style="1" customWidth="1"/>
    <col min="11785" max="12026" width="9.140625" style="1"/>
    <col min="12027" max="12027" width="1.7109375" style="1" customWidth="1"/>
    <col min="12028" max="12028" width="12.42578125" style="1" customWidth="1"/>
    <col min="12029" max="12029" width="14.5703125" style="1" customWidth="1"/>
    <col min="12030" max="12030" width="11.7109375" style="1" customWidth="1"/>
    <col min="12031" max="12031" width="18.140625" style="1" customWidth="1"/>
    <col min="12032" max="12032" width="15.5703125" style="1" customWidth="1"/>
    <col min="12033" max="12033" width="18.42578125" style="1" customWidth="1"/>
    <col min="12034" max="12034" width="17.85546875" style="1" customWidth="1"/>
    <col min="12035" max="12035" width="16.7109375" style="1" customWidth="1"/>
    <col min="12036" max="12036" width="15.7109375" style="1" customWidth="1"/>
    <col min="12037" max="12037" width="16.28515625" style="1" customWidth="1"/>
    <col min="12038" max="12039" width="15.28515625" style="1" customWidth="1"/>
    <col min="12040" max="12040" width="15.85546875" style="1" customWidth="1"/>
    <col min="12041" max="12282" width="9.140625" style="1"/>
    <col min="12283" max="12283" width="1.7109375" style="1" customWidth="1"/>
    <col min="12284" max="12284" width="12.42578125" style="1" customWidth="1"/>
    <col min="12285" max="12285" width="14.5703125" style="1" customWidth="1"/>
    <col min="12286" max="12286" width="11.7109375" style="1" customWidth="1"/>
    <col min="12287" max="12287" width="18.140625" style="1" customWidth="1"/>
    <col min="12288" max="12288" width="15.5703125" style="1" customWidth="1"/>
    <col min="12289" max="12289" width="18.42578125" style="1" customWidth="1"/>
    <col min="12290" max="12290" width="17.85546875" style="1" customWidth="1"/>
    <col min="12291" max="12291" width="16.7109375" style="1" customWidth="1"/>
    <col min="12292" max="12292" width="15.7109375" style="1" customWidth="1"/>
    <col min="12293" max="12293" width="16.28515625" style="1" customWidth="1"/>
    <col min="12294" max="12295" width="15.28515625" style="1" customWidth="1"/>
    <col min="12296" max="12296" width="15.85546875" style="1" customWidth="1"/>
    <col min="12297" max="12538" width="9.140625" style="1"/>
    <col min="12539" max="12539" width="1.7109375" style="1" customWidth="1"/>
    <col min="12540" max="12540" width="12.42578125" style="1" customWidth="1"/>
    <col min="12541" max="12541" width="14.5703125" style="1" customWidth="1"/>
    <col min="12542" max="12542" width="11.7109375" style="1" customWidth="1"/>
    <col min="12543" max="12543" width="18.140625" style="1" customWidth="1"/>
    <col min="12544" max="12544" width="15.5703125" style="1" customWidth="1"/>
    <col min="12545" max="12545" width="18.42578125" style="1" customWidth="1"/>
    <col min="12546" max="12546" width="17.85546875" style="1" customWidth="1"/>
    <col min="12547" max="12547" width="16.7109375" style="1" customWidth="1"/>
    <col min="12548" max="12548" width="15.7109375" style="1" customWidth="1"/>
    <col min="12549" max="12549" width="16.28515625" style="1" customWidth="1"/>
    <col min="12550" max="12551" width="15.28515625" style="1" customWidth="1"/>
    <col min="12552" max="12552" width="15.85546875" style="1" customWidth="1"/>
    <col min="12553" max="12794" width="9.140625" style="1"/>
    <col min="12795" max="12795" width="1.7109375" style="1" customWidth="1"/>
    <col min="12796" max="12796" width="12.42578125" style="1" customWidth="1"/>
    <col min="12797" max="12797" width="14.5703125" style="1" customWidth="1"/>
    <col min="12798" max="12798" width="11.7109375" style="1" customWidth="1"/>
    <col min="12799" max="12799" width="18.140625" style="1" customWidth="1"/>
    <col min="12800" max="12800" width="15.5703125" style="1" customWidth="1"/>
    <col min="12801" max="12801" width="18.42578125" style="1" customWidth="1"/>
    <col min="12802" max="12802" width="17.85546875" style="1" customWidth="1"/>
    <col min="12803" max="12803" width="16.7109375" style="1" customWidth="1"/>
    <col min="12804" max="12804" width="15.7109375" style="1" customWidth="1"/>
    <col min="12805" max="12805" width="16.28515625" style="1" customWidth="1"/>
    <col min="12806" max="12807" width="15.28515625" style="1" customWidth="1"/>
    <col min="12808" max="12808" width="15.85546875" style="1" customWidth="1"/>
    <col min="12809" max="13050" width="9.140625" style="1"/>
    <col min="13051" max="13051" width="1.7109375" style="1" customWidth="1"/>
    <col min="13052" max="13052" width="12.42578125" style="1" customWidth="1"/>
    <col min="13053" max="13053" width="14.5703125" style="1" customWidth="1"/>
    <col min="13054" max="13054" width="11.7109375" style="1" customWidth="1"/>
    <col min="13055" max="13055" width="18.140625" style="1" customWidth="1"/>
    <col min="13056" max="13056" width="15.5703125" style="1" customWidth="1"/>
    <col min="13057" max="13057" width="18.42578125" style="1" customWidth="1"/>
    <col min="13058" max="13058" width="17.85546875" style="1" customWidth="1"/>
    <col min="13059" max="13059" width="16.7109375" style="1" customWidth="1"/>
    <col min="13060" max="13060" width="15.7109375" style="1" customWidth="1"/>
    <col min="13061" max="13061" width="16.28515625" style="1" customWidth="1"/>
    <col min="13062" max="13063" width="15.28515625" style="1" customWidth="1"/>
    <col min="13064" max="13064" width="15.85546875" style="1" customWidth="1"/>
    <col min="13065" max="13306" width="9.140625" style="1"/>
    <col min="13307" max="13307" width="1.7109375" style="1" customWidth="1"/>
    <col min="13308" max="13308" width="12.42578125" style="1" customWidth="1"/>
    <col min="13309" max="13309" width="14.5703125" style="1" customWidth="1"/>
    <col min="13310" max="13310" width="11.7109375" style="1" customWidth="1"/>
    <col min="13311" max="13311" width="18.140625" style="1" customWidth="1"/>
    <col min="13312" max="13312" width="15.5703125" style="1" customWidth="1"/>
    <col min="13313" max="13313" width="18.42578125" style="1" customWidth="1"/>
    <col min="13314" max="13314" width="17.85546875" style="1" customWidth="1"/>
    <col min="13315" max="13315" width="16.7109375" style="1" customWidth="1"/>
    <col min="13316" max="13316" width="15.7109375" style="1" customWidth="1"/>
    <col min="13317" max="13317" width="16.28515625" style="1" customWidth="1"/>
    <col min="13318" max="13319" width="15.28515625" style="1" customWidth="1"/>
    <col min="13320" max="13320" width="15.85546875" style="1" customWidth="1"/>
    <col min="13321" max="13562" width="9.140625" style="1"/>
    <col min="13563" max="13563" width="1.7109375" style="1" customWidth="1"/>
    <col min="13564" max="13564" width="12.42578125" style="1" customWidth="1"/>
    <col min="13565" max="13565" width="14.5703125" style="1" customWidth="1"/>
    <col min="13566" max="13566" width="11.7109375" style="1" customWidth="1"/>
    <col min="13567" max="13567" width="18.140625" style="1" customWidth="1"/>
    <col min="13568" max="13568" width="15.5703125" style="1" customWidth="1"/>
    <col min="13569" max="13569" width="18.42578125" style="1" customWidth="1"/>
    <col min="13570" max="13570" width="17.85546875" style="1" customWidth="1"/>
    <col min="13571" max="13571" width="16.7109375" style="1" customWidth="1"/>
    <col min="13572" max="13572" width="15.7109375" style="1" customWidth="1"/>
    <col min="13573" max="13573" width="16.28515625" style="1" customWidth="1"/>
    <col min="13574" max="13575" width="15.28515625" style="1" customWidth="1"/>
    <col min="13576" max="13576" width="15.85546875" style="1" customWidth="1"/>
    <col min="13577" max="13818" width="9.140625" style="1"/>
    <col min="13819" max="13819" width="1.7109375" style="1" customWidth="1"/>
    <col min="13820" max="13820" width="12.42578125" style="1" customWidth="1"/>
    <col min="13821" max="13821" width="14.5703125" style="1" customWidth="1"/>
    <col min="13822" max="13822" width="11.7109375" style="1" customWidth="1"/>
    <col min="13823" max="13823" width="18.140625" style="1" customWidth="1"/>
    <col min="13824" max="13824" width="15.5703125" style="1" customWidth="1"/>
    <col min="13825" max="13825" width="18.42578125" style="1" customWidth="1"/>
    <col min="13826" max="13826" width="17.85546875" style="1" customWidth="1"/>
    <col min="13827" max="13827" width="16.7109375" style="1" customWidth="1"/>
    <col min="13828" max="13828" width="15.7109375" style="1" customWidth="1"/>
    <col min="13829" max="13829" width="16.28515625" style="1" customWidth="1"/>
    <col min="13830" max="13831" width="15.28515625" style="1" customWidth="1"/>
    <col min="13832" max="13832" width="15.85546875" style="1" customWidth="1"/>
    <col min="13833" max="14074" width="9.140625" style="1"/>
    <col min="14075" max="14075" width="1.7109375" style="1" customWidth="1"/>
    <col min="14076" max="14076" width="12.42578125" style="1" customWidth="1"/>
    <col min="14077" max="14077" width="14.5703125" style="1" customWidth="1"/>
    <col min="14078" max="14078" width="11.7109375" style="1" customWidth="1"/>
    <col min="14079" max="14079" width="18.140625" style="1" customWidth="1"/>
    <col min="14080" max="14080" width="15.5703125" style="1" customWidth="1"/>
    <col min="14081" max="14081" width="18.42578125" style="1" customWidth="1"/>
    <col min="14082" max="14082" width="17.85546875" style="1" customWidth="1"/>
    <col min="14083" max="14083" width="16.7109375" style="1" customWidth="1"/>
    <col min="14084" max="14084" width="15.7109375" style="1" customWidth="1"/>
    <col min="14085" max="14085" width="16.28515625" style="1" customWidth="1"/>
    <col min="14086" max="14087" width="15.28515625" style="1" customWidth="1"/>
    <col min="14088" max="14088" width="15.85546875" style="1" customWidth="1"/>
    <col min="14089" max="14330" width="9.140625" style="1"/>
    <col min="14331" max="14331" width="1.7109375" style="1" customWidth="1"/>
    <col min="14332" max="14332" width="12.42578125" style="1" customWidth="1"/>
    <col min="14333" max="14333" width="14.5703125" style="1" customWidth="1"/>
    <col min="14334" max="14334" width="11.7109375" style="1" customWidth="1"/>
    <col min="14335" max="14335" width="18.140625" style="1" customWidth="1"/>
    <col min="14336" max="14336" width="15.5703125" style="1" customWidth="1"/>
    <col min="14337" max="14337" width="18.42578125" style="1" customWidth="1"/>
    <col min="14338" max="14338" width="17.85546875" style="1" customWidth="1"/>
    <col min="14339" max="14339" width="16.7109375" style="1" customWidth="1"/>
    <col min="14340" max="14340" width="15.7109375" style="1" customWidth="1"/>
    <col min="14341" max="14341" width="16.28515625" style="1" customWidth="1"/>
    <col min="14342" max="14343" width="15.28515625" style="1" customWidth="1"/>
    <col min="14344" max="14344" width="15.85546875" style="1" customWidth="1"/>
    <col min="14345" max="14586" width="9.140625" style="1"/>
    <col min="14587" max="14587" width="1.7109375" style="1" customWidth="1"/>
    <col min="14588" max="14588" width="12.42578125" style="1" customWidth="1"/>
    <col min="14589" max="14589" width="14.5703125" style="1" customWidth="1"/>
    <col min="14590" max="14590" width="11.7109375" style="1" customWidth="1"/>
    <col min="14591" max="14591" width="18.140625" style="1" customWidth="1"/>
    <col min="14592" max="14592" width="15.5703125" style="1" customWidth="1"/>
    <col min="14593" max="14593" width="18.42578125" style="1" customWidth="1"/>
    <col min="14594" max="14594" width="17.85546875" style="1" customWidth="1"/>
    <col min="14595" max="14595" width="16.7109375" style="1" customWidth="1"/>
    <col min="14596" max="14596" width="15.7109375" style="1" customWidth="1"/>
    <col min="14597" max="14597" width="16.28515625" style="1" customWidth="1"/>
    <col min="14598" max="14599" width="15.28515625" style="1" customWidth="1"/>
    <col min="14600" max="14600" width="15.85546875" style="1" customWidth="1"/>
    <col min="14601" max="14842" width="9.140625" style="1"/>
    <col min="14843" max="14843" width="1.7109375" style="1" customWidth="1"/>
    <col min="14844" max="14844" width="12.42578125" style="1" customWidth="1"/>
    <col min="14845" max="14845" width="14.5703125" style="1" customWidth="1"/>
    <col min="14846" max="14846" width="11.7109375" style="1" customWidth="1"/>
    <col min="14847" max="14847" width="18.140625" style="1" customWidth="1"/>
    <col min="14848" max="14848" width="15.5703125" style="1" customWidth="1"/>
    <col min="14849" max="14849" width="18.42578125" style="1" customWidth="1"/>
    <col min="14850" max="14850" width="17.85546875" style="1" customWidth="1"/>
    <col min="14851" max="14851" width="16.7109375" style="1" customWidth="1"/>
    <col min="14852" max="14852" width="15.7109375" style="1" customWidth="1"/>
    <col min="14853" max="14853" width="16.28515625" style="1" customWidth="1"/>
    <col min="14854" max="14855" width="15.28515625" style="1" customWidth="1"/>
    <col min="14856" max="14856" width="15.85546875" style="1" customWidth="1"/>
    <col min="14857" max="15098" width="9.140625" style="1"/>
    <col min="15099" max="15099" width="1.7109375" style="1" customWidth="1"/>
    <col min="15100" max="15100" width="12.42578125" style="1" customWidth="1"/>
    <col min="15101" max="15101" width="14.5703125" style="1" customWidth="1"/>
    <col min="15102" max="15102" width="11.7109375" style="1" customWidth="1"/>
    <col min="15103" max="15103" width="18.140625" style="1" customWidth="1"/>
    <col min="15104" max="15104" width="15.5703125" style="1" customWidth="1"/>
    <col min="15105" max="15105" width="18.42578125" style="1" customWidth="1"/>
    <col min="15106" max="15106" width="17.85546875" style="1" customWidth="1"/>
    <col min="15107" max="15107" width="16.7109375" style="1" customWidth="1"/>
    <col min="15108" max="15108" width="15.7109375" style="1" customWidth="1"/>
    <col min="15109" max="15109" width="16.28515625" style="1" customWidth="1"/>
    <col min="15110" max="15111" width="15.28515625" style="1" customWidth="1"/>
    <col min="15112" max="15112" width="15.85546875" style="1" customWidth="1"/>
    <col min="15113" max="15354" width="9.140625" style="1"/>
    <col min="15355" max="15355" width="1.7109375" style="1" customWidth="1"/>
    <col min="15356" max="15356" width="12.42578125" style="1" customWidth="1"/>
    <col min="15357" max="15357" width="14.5703125" style="1" customWidth="1"/>
    <col min="15358" max="15358" width="11.7109375" style="1" customWidth="1"/>
    <col min="15359" max="15359" width="18.140625" style="1" customWidth="1"/>
    <col min="15360" max="15360" width="15.5703125" style="1" customWidth="1"/>
    <col min="15361" max="15361" width="18.42578125" style="1" customWidth="1"/>
    <col min="15362" max="15362" width="17.85546875" style="1" customWidth="1"/>
    <col min="15363" max="15363" width="16.7109375" style="1" customWidth="1"/>
    <col min="15364" max="15364" width="15.7109375" style="1" customWidth="1"/>
    <col min="15365" max="15365" width="16.28515625" style="1" customWidth="1"/>
    <col min="15366" max="15367" width="15.28515625" style="1" customWidth="1"/>
    <col min="15368" max="15368" width="15.85546875" style="1" customWidth="1"/>
    <col min="15369" max="15610" width="9.140625" style="1"/>
    <col min="15611" max="15611" width="1.7109375" style="1" customWidth="1"/>
    <col min="15612" max="15612" width="12.42578125" style="1" customWidth="1"/>
    <col min="15613" max="15613" width="14.5703125" style="1" customWidth="1"/>
    <col min="15614" max="15614" width="11.7109375" style="1" customWidth="1"/>
    <col min="15615" max="15615" width="18.140625" style="1" customWidth="1"/>
    <col min="15616" max="15616" width="15.5703125" style="1" customWidth="1"/>
    <col min="15617" max="15617" width="18.42578125" style="1" customWidth="1"/>
    <col min="15618" max="15618" width="17.85546875" style="1" customWidth="1"/>
    <col min="15619" max="15619" width="16.7109375" style="1" customWidth="1"/>
    <col min="15620" max="15620" width="15.7109375" style="1" customWidth="1"/>
    <col min="15621" max="15621" width="16.28515625" style="1" customWidth="1"/>
    <col min="15622" max="15623" width="15.28515625" style="1" customWidth="1"/>
    <col min="15624" max="15624" width="15.85546875" style="1" customWidth="1"/>
    <col min="15625" max="15866" width="9.140625" style="1"/>
    <col min="15867" max="15867" width="1.7109375" style="1" customWidth="1"/>
    <col min="15868" max="15868" width="12.42578125" style="1" customWidth="1"/>
    <col min="15869" max="15869" width="14.5703125" style="1" customWidth="1"/>
    <col min="15870" max="15870" width="11.7109375" style="1" customWidth="1"/>
    <col min="15871" max="15871" width="18.140625" style="1" customWidth="1"/>
    <col min="15872" max="15872" width="15.5703125" style="1" customWidth="1"/>
    <col min="15873" max="15873" width="18.42578125" style="1" customWidth="1"/>
    <col min="15874" max="15874" width="17.85546875" style="1" customWidth="1"/>
    <col min="15875" max="15875" width="16.7109375" style="1" customWidth="1"/>
    <col min="15876" max="15876" width="15.7109375" style="1" customWidth="1"/>
    <col min="15877" max="15877" width="16.28515625" style="1" customWidth="1"/>
    <col min="15878" max="15879" width="15.28515625" style="1" customWidth="1"/>
    <col min="15880" max="15880" width="15.85546875" style="1" customWidth="1"/>
    <col min="15881" max="16122" width="9.140625" style="1"/>
    <col min="16123" max="16123" width="1.7109375" style="1" customWidth="1"/>
    <col min="16124" max="16124" width="12.42578125" style="1" customWidth="1"/>
    <col min="16125" max="16125" width="14.5703125" style="1" customWidth="1"/>
    <col min="16126" max="16126" width="11.7109375" style="1" customWidth="1"/>
    <col min="16127" max="16127" width="18.140625" style="1" customWidth="1"/>
    <col min="16128" max="16128" width="15.5703125" style="1" customWidth="1"/>
    <col min="16129" max="16129" width="18.42578125" style="1" customWidth="1"/>
    <col min="16130" max="16130" width="17.85546875" style="1" customWidth="1"/>
    <col min="16131" max="16131" width="16.7109375" style="1" customWidth="1"/>
    <col min="16132" max="16132" width="15.7109375" style="1" customWidth="1"/>
    <col min="16133" max="16133" width="16.28515625" style="1" customWidth="1"/>
    <col min="16134" max="16135" width="15.28515625" style="1" customWidth="1"/>
    <col min="16136" max="16136" width="15.85546875" style="1" customWidth="1"/>
    <col min="16137" max="16384" width="9.140625" style="1"/>
  </cols>
  <sheetData>
    <row r="2" spans="2:14" x14ac:dyDescent="0.2">
      <c r="E2" s="3" t="s">
        <v>0</v>
      </c>
    </row>
    <row r="3" spans="2:14" x14ac:dyDescent="0.2">
      <c r="E3" s="4"/>
    </row>
    <row r="4" spans="2:14" x14ac:dyDescent="0.2">
      <c r="E4" s="5"/>
    </row>
    <row r="5" spans="2:14" x14ac:dyDescent="0.2">
      <c r="E5" s="3" t="s">
        <v>1</v>
      </c>
    </row>
    <row r="6" spans="2:14" x14ac:dyDescent="0.2">
      <c r="B6" s="6"/>
      <c r="E6" s="7"/>
      <c r="F6" s="1"/>
    </row>
    <row r="7" spans="2:14" x14ac:dyDescent="0.2">
      <c r="B7" s="6"/>
      <c r="E7" s="8"/>
      <c r="F7" s="1"/>
      <c r="G7" s="9"/>
    </row>
    <row r="8" spans="2:14" x14ac:dyDescent="0.2">
      <c r="B8" s="6"/>
      <c r="E8" s="10" t="s">
        <v>2</v>
      </c>
      <c r="F8" s="1"/>
      <c r="G8" s="9"/>
    </row>
    <row r="9" spans="2:14" x14ac:dyDescent="0.2">
      <c r="B9" s="6"/>
      <c r="E9" s="11"/>
      <c r="F9" s="1"/>
      <c r="G9" s="9"/>
    </row>
    <row r="10" spans="2:14" x14ac:dyDescent="0.2">
      <c r="B10" s="12"/>
      <c r="C10" s="13"/>
      <c r="D10" s="13"/>
      <c r="E10" s="14"/>
      <c r="H10" s="15"/>
    </row>
    <row r="11" spans="2:14" x14ac:dyDescent="0.2">
      <c r="B11" s="16"/>
      <c r="E11" s="17" t="s">
        <v>3</v>
      </c>
      <c r="F11" s="18"/>
      <c r="H11" s="19"/>
    </row>
    <row r="12" spans="2:14" x14ac:dyDescent="0.2">
      <c r="B12" s="16"/>
      <c r="E12" s="20"/>
      <c r="F12" s="18"/>
      <c r="H12" s="19"/>
    </row>
    <row r="13" spans="2:14" ht="13.5" thickBot="1" x14ac:dyDescent="0.25">
      <c r="B13" s="16"/>
      <c r="E13" s="21"/>
      <c r="F13" s="18"/>
      <c r="H13" s="19"/>
    </row>
    <row r="14" spans="2:14" ht="13.5" thickBot="1" x14ac:dyDescent="0.25">
      <c r="G14" s="19"/>
      <c r="H14" s="19"/>
      <c r="I14" s="16"/>
      <c r="K14" s="22" t="s">
        <v>4</v>
      </c>
      <c r="L14" s="23">
        <f>[1]Resumo!I11</f>
        <v>35</v>
      </c>
      <c r="M14" s="22" t="s">
        <v>5</v>
      </c>
      <c r="N14" s="24">
        <v>6.2E-2</v>
      </c>
    </row>
    <row r="15" spans="2:14" x14ac:dyDescent="0.2">
      <c r="B15" s="48" t="s">
        <v>6</v>
      </c>
      <c r="C15" s="48"/>
      <c r="D15" s="48"/>
      <c r="E15" s="25"/>
      <c r="F15" s="25"/>
      <c r="G15" s="26"/>
      <c r="H15" s="26"/>
      <c r="I15" s="26"/>
      <c r="J15" s="26"/>
      <c r="K15" s="49" t="s">
        <v>7</v>
      </c>
      <c r="L15" s="50"/>
      <c r="M15" s="50"/>
      <c r="N15" s="51"/>
    </row>
    <row r="16" spans="2:14" x14ac:dyDescent="0.2">
      <c r="B16" s="27" t="s">
        <v>8</v>
      </c>
      <c r="C16" s="27" t="s">
        <v>9</v>
      </c>
      <c r="D16" s="27" t="s">
        <v>10</v>
      </c>
      <c r="E16" s="25" t="s">
        <v>11</v>
      </c>
      <c r="F16" s="28" t="s">
        <v>0</v>
      </c>
      <c r="G16" s="25" t="s">
        <v>12</v>
      </c>
      <c r="H16" s="25" t="s">
        <v>13</v>
      </c>
      <c r="I16" s="25" t="s">
        <v>5</v>
      </c>
      <c r="J16" s="25" t="s">
        <v>14</v>
      </c>
      <c r="K16" s="29" t="s">
        <v>12</v>
      </c>
      <c r="L16" s="29" t="s">
        <v>13</v>
      </c>
      <c r="M16" s="29" t="s">
        <v>5</v>
      </c>
      <c r="N16" s="29" t="s">
        <v>15</v>
      </c>
    </row>
    <row r="17" spans="2:17" x14ac:dyDescent="0.2">
      <c r="B17" s="30">
        <v>0</v>
      </c>
      <c r="C17" s="31">
        <f>[1]Cálculos!D18</f>
        <v>41807</v>
      </c>
      <c r="D17" s="30"/>
      <c r="E17" s="32" t="e">
        <f>ROUND([1]Cálculos!J18,6)</f>
        <v>#REF!</v>
      </c>
      <c r="F17" s="32"/>
      <c r="G17" s="33">
        <f>TRUNC([1]Resumo!I12,5)</f>
        <v>1000362.51628</v>
      </c>
      <c r="H17" s="34"/>
      <c r="I17" s="34"/>
      <c r="J17" s="34"/>
      <c r="K17" s="35">
        <f>G17*L14</f>
        <v>35012688.069799997</v>
      </c>
      <c r="L17" s="34">
        <f t="shared" ref="L17:N80" si="0">TRUNC(H17*$L$14,2)</f>
        <v>0</v>
      </c>
      <c r="M17" s="34">
        <f t="shared" si="0"/>
        <v>0</v>
      </c>
      <c r="N17" s="34">
        <f t="shared" si="0"/>
        <v>0</v>
      </c>
      <c r="O17" s="36"/>
      <c r="P17" s="37"/>
      <c r="Q17" s="36"/>
    </row>
    <row r="18" spans="2:17" x14ac:dyDescent="0.2">
      <c r="B18" s="30">
        <v>1</v>
      </c>
      <c r="C18" s="31">
        <f>[1]Cálculos!D19</f>
        <v>41821</v>
      </c>
      <c r="D18" s="30">
        <f>C18-C17</f>
        <v>14</v>
      </c>
      <c r="E18" s="32">
        <v>0</v>
      </c>
      <c r="F18" s="38"/>
      <c r="G18" s="34">
        <f>IF(E18=0,TRUNC(TRUNC(1+F18,8)*(ROUND(((1+$N$14)^(1/12))^(D18/30)-1,9))*G17+G17*TRUNC(1+F18,8),8),TRUNC((G17-H17)*TRUNC(1+F18,8),8))</f>
        <v>1002705.42331415</v>
      </c>
      <c r="H18" s="34">
        <f>TRUNC(G18*E18,8)</f>
        <v>0</v>
      </c>
      <c r="I18" s="34">
        <f t="shared" ref="I18:I81" si="1">IF(H18=0,0,TRUNC((ROUND((1+$N$14)^(1/12)-1,9))*G18,8))</f>
        <v>0</v>
      </c>
      <c r="J18" s="34">
        <f>IF(H18=0,0,TRUNC(I18+H18,2))</f>
        <v>0</v>
      </c>
      <c r="K18" s="34">
        <f t="shared" ref="K18:N81" si="2">TRUNC(G18*$L$14,2)</f>
        <v>35094689.810000002</v>
      </c>
      <c r="L18" s="34">
        <f t="shared" si="0"/>
        <v>0</v>
      </c>
      <c r="M18" s="34">
        <f t="shared" si="0"/>
        <v>0</v>
      </c>
      <c r="N18" s="34">
        <f t="shared" si="0"/>
        <v>0</v>
      </c>
      <c r="P18" s="39"/>
    </row>
    <row r="19" spans="2:17" x14ac:dyDescent="0.2">
      <c r="B19" s="30">
        <v>2</v>
      </c>
      <c r="C19" s="31">
        <f>[1]Cálculos!D20</f>
        <v>41852</v>
      </c>
      <c r="D19" s="30">
        <v>30</v>
      </c>
      <c r="E19" s="32">
        <f>ROUND([1]Cálculos!J20,6)</f>
        <v>1.1114000000000001E-2</v>
      </c>
      <c r="F19" s="38"/>
      <c r="G19" s="34">
        <f t="shared" ref="G19:G82" si="3">IF(E19=0,TRUNC(TRUNC(1+F19,8)*(ROUND((1+$N$14)^(1/12)-1,9))*G18+G18*TRUNC(1+F19,8),8),TRUNC((G18-H18)*TRUNC(1+F19,8),8))</f>
        <v>1002705.42331415</v>
      </c>
      <c r="H19" s="34">
        <f t="shared" ref="H19:H82" si="4">TRUNC(G19*E19,8)</f>
        <v>11144.06807471</v>
      </c>
      <c r="I19" s="34">
        <f t="shared" si="1"/>
        <v>5039.0078667799999</v>
      </c>
      <c r="J19" s="34">
        <f t="shared" ref="J19:J82" si="5">IF(H19=0,0,TRUNC(I19+H19,2))</f>
        <v>16183.07</v>
      </c>
      <c r="K19" s="34">
        <f t="shared" si="2"/>
        <v>35094689.810000002</v>
      </c>
      <c r="L19" s="34">
        <f t="shared" si="0"/>
        <v>390042.38</v>
      </c>
      <c r="M19" s="34">
        <f t="shared" si="0"/>
        <v>176365.27</v>
      </c>
      <c r="N19" s="34">
        <f t="shared" si="0"/>
        <v>566407.44999999995</v>
      </c>
      <c r="O19" s="40"/>
      <c r="P19" s="39"/>
    </row>
    <row r="20" spans="2:17" x14ac:dyDescent="0.2">
      <c r="B20" s="30">
        <v>3</v>
      </c>
      <c r="C20" s="31">
        <f>[1]Cálculos!D21</f>
        <v>41883</v>
      </c>
      <c r="D20" s="30">
        <v>30</v>
      </c>
      <c r="E20" s="32">
        <f>ROUND([1]Cálculos!J21,6)</f>
        <v>1.1238E-2</v>
      </c>
      <c r="F20" s="38"/>
      <c r="G20" s="34">
        <f t="shared" si="3"/>
        <v>991561.35523943999</v>
      </c>
      <c r="H20" s="34">
        <f t="shared" si="4"/>
        <v>11143.166510180001</v>
      </c>
      <c r="I20" s="34">
        <f t="shared" si="1"/>
        <v>4983.0043333499998</v>
      </c>
      <c r="J20" s="34">
        <f t="shared" si="5"/>
        <v>16126.17</v>
      </c>
      <c r="K20" s="34">
        <f t="shared" si="2"/>
        <v>34704647.43</v>
      </c>
      <c r="L20" s="34">
        <f t="shared" si="0"/>
        <v>390010.82</v>
      </c>
      <c r="M20" s="34">
        <f t="shared" si="0"/>
        <v>174405.15</v>
      </c>
      <c r="N20" s="34">
        <f t="shared" si="0"/>
        <v>564415.94999999995</v>
      </c>
      <c r="P20" s="39"/>
    </row>
    <row r="21" spans="2:17" x14ac:dyDescent="0.2">
      <c r="B21" s="30">
        <v>4</v>
      </c>
      <c r="C21" s="31">
        <f>[1]Cálculos!D22</f>
        <v>41913</v>
      </c>
      <c r="D21" s="30">
        <v>30</v>
      </c>
      <c r="E21" s="32">
        <f>ROUND([1]Cálculos!J22,6)</f>
        <v>1.1365999999999999E-2</v>
      </c>
      <c r="F21" s="32"/>
      <c r="G21" s="34">
        <f t="shared" si="3"/>
        <v>980418.18872926</v>
      </c>
      <c r="H21" s="34">
        <f t="shared" si="4"/>
        <v>11143.43313309</v>
      </c>
      <c r="I21" s="34">
        <f t="shared" si="1"/>
        <v>4927.0053306500004</v>
      </c>
      <c r="J21" s="34">
        <f t="shared" si="5"/>
        <v>16070.43</v>
      </c>
      <c r="K21" s="34">
        <f t="shared" si="2"/>
        <v>34314636.600000001</v>
      </c>
      <c r="L21" s="34">
        <f t="shared" si="0"/>
        <v>390020.15</v>
      </c>
      <c r="M21" s="34">
        <f t="shared" si="0"/>
        <v>172445.18</v>
      </c>
      <c r="N21" s="34">
        <f t="shared" si="0"/>
        <v>562465.05000000005</v>
      </c>
      <c r="P21" s="39"/>
    </row>
    <row r="22" spans="2:17" x14ac:dyDescent="0.2">
      <c r="B22" s="30">
        <v>5</v>
      </c>
      <c r="C22" s="31">
        <f>[1]Cálculos!D23</f>
        <v>41944</v>
      </c>
      <c r="D22" s="30">
        <v>30</v>
      </c>
      <c r="E22" s="32">
        <f>ROUND([1]Cálculos!J23,6)</f>
        <v>1.1495999999999999E-2</v>
      </c>
      <c r="F22" s="32"/>
      <c r="G22" s="34">
        <f t="shared" si="3"/>
        <v>969274.75559616997</v>
      </c>
      <c r="H22" s="34">
        <f t="shared" si="4"/>
        <v>11142.78259033</v>
      </c>
      <c r="I22" s="34">
        <f t="shared" si="1"/>
        <v>4871.0049880699999</v>
      </c>
      <c r="J22" s="34">
        <f t="shared" si="5"/>
        <v>16013.78</v>
      </c>
      <c r="K22" s="34">
        <f t="shared" si="2"/>
        <v>33924616.439999998</v>
      </c>
      <c r="L22" s="34">
        <f t="shared" si="0"/>
        <v>389997.39</v>
      </c>
      <c r="M22" s="34">
        <f t="shared" si="0"/>
        <v>170485.17</v>
      </c>
      <c r="N22" s="34">
        <f t="shared" si="0"/>
        <v>560482.30000000005</v>
      </c>
      <c r="P22" s="39"/>
    </row>
    <row r="23" spans="2:17" x14ac:dyDescent="0.2">
      <c r="B23" s="41">
        <v>6</v>
      </c>
      <c r="C23" s="31">
        <f>[1]Cálculos!D24</f>
        <v>41974</v>
      </c>
      <c r="D23" s="30">
        <v>30</v>
      </c>
      <c r="E23" s="32">
        <f>ROUND([1]Cálculos!J24,6)</f>
        <v>1.1629E-2</v>
      </c>
      <c r="F23" s="32"/>
      <c r="G23" s="34">
        <f t="shared" si="3"/>
        <v>958131.97300583997</v>
      </c>
      <c r="H23" s="34">
        <f t="shared" si="4"/>
        <v>11142.116714080001</v>
      </c>
      <c r="I23" s="34">
        <f t="shared" si="1"/>
        <v>4815.0079147200004</v>
      </c>
      <c r="J23" s="34">
        <f t="shared" si="5"/>
        <v>15957.12</v>
      </c>
      <c r="K23" s="34">
        <f t="shared" si="2"/>
        <v>33534619.050000001</v>
      </c>
      <c r="L23" s="34">
        <f t="shared" si="0"/>
        <v>389974.08</v>
      </c>
      <c r="M23" s="34">
        <f t="shared" si="0"/>
        <v>168525.27</v>
      </c>
      <c r="N23" s="34">
        <f t="shared" si="0"/>
        <v>558499.19999999995</v>
      </c>
      <c r="P23" s="39"/>
    </row>
    <row r="24" spans="2:17" x14ac:dyDescent="0.2">
      <c r="B24" s="41">
        <v>7</v>
      </c>
      <c r="C24" s="31">
        <f>[1]Cálculos!D25</f>
        <v>42005</v>
      </c>
      <c r="D24" s="30">
        <v>30</v>
      </c>
      <c r="E24" s="32">
        <f>ROUND([1]Cálculos!J25,6)</f>
        <v>1.1766E-2</v>
      </c>
      <c r="F24" s="32"/>
      <c r="G24" s="34">
        <f t="shared" si="3"/>
        <v>946989.85629175999</v>
      </c>
      <c r="H24" s="34">
        <f t="shared" si="4"/>
        <v>11142.282649119999</v>
      </c>
      <c r="I24" s="34">
        <f t="shared" si="1"/>
        <v>4759.0141876799998</v>
      </c>
      <c r="J24" s="34">
        <f t="shared" si="5"/>
        <v>15901.29</v>
      </c>
      <c r="K24" s="34">
        <f t="shared" si="2"/>
        <v>33144644.969999999</v>
      </c>
      <c r="L24" s="34">
        <f t="shared" si="0"/>
        <v>389979.89</v>
      </c>
      <c r="M24" s="34">
        <f t="shared" si="0"/>
        <v>166565.49</v>
      </c>
      <c r="N24" s="34">
        <f t="shared" si="0"/>
        <v>556545.15</v>
      </c>
      <c r="P24" s="39"/>
    </row>
    <row r="25" spans="2:17" x14ac:dyDescent="0.2">
      <c r="B25" s="41">
        <v>8</v>
      </c>
      <c r="C25" s="31">
        <f>[1]Cálculos!D26</f>
        <v>42036</v>
      </c>
      <c r="D25" s="30">
        <v>30</v>
      </c>
      <c r="E25" s="32">
        <f>ROUND([1]Cálculos!J26,6)</f>
        <v>1.1905000000000001E-2</v>
      </c>
      <c r="F25" s="32"/>
      <c r="G25" s="34">
        <f t="shared" si="3"/>
        <v>935847.57364264003</v>
      </c>
      <c r="H25" s="34">
        <f t="shared" si="4"/>
        <v>11141.265364209999</v>
      </c>
      <c r="I25" s="34">
        <f t="shared" si="1"/>
        <v>4703.0196267499996</v>
      </c>
      <c r="J25" s="34">
        <f t="shared" si="5"/>
        <v>15844.28</v>
      </c>
      <c r="K25" s="34">
        <f t="shared" si="2"/>
        <v>32754665.07</v>
      </c>
      <c r="L25" s="34">
        <f t="shared" si="0"/>
        <v>389944.28</v>
      </c>
      <c r="M25" s="34">
        <f t="shared" si="0"/>
        <v>164605.68</v>
      </c>
      <c r="N25" s="34">
        <f t="shared" si="0"/>
        <v>554549.80000000005</v>
      </c>
      <c r="P25" s="39"/>
    </row>
    <row r="26" spans="2:17" x14ac:dyDescent="0.2">
      <c r="B26" s="30">
        <v>9</v>
      </c>
      <c r="C26" s="31">
        <f>[1]Cálculos!D27</f>
        <v>42064</v>
      </c>
      <c r="D26" s="30">
        <v>30</v>
      </c>
      <c r="E26" s="32">
        <f>ROUND([1]Cálculos!J27,6)</f>
        <v>1.2048E-2</v>
      </c>
      <c r="F26" s="32"/>
      <c r="G26" s="34">
        <f t="shared" si="3"/>
        <v>924706.30827843002</v>
      </c>
      <c r="H26" s="34">
        <f t="shared" si="4"/>
        <v>11140.86160213</v>
      </c>
      <c r="I26" s="34">
        <f t="shared" si="1"/>
        <v>4647.0301780899999</v>
      </c>
      <c r="J26" s="34">
        <f t="shared" si="5"/>
        <v>15787.89</v>
      </c>
      <c r="K26" s="34">
        <f t="shared" si="2"/>
        <v>32364720.780000001</v>
      </c>
      <c r="L26" s="34">
        <f t="shared" si="0"/>
        <v>389930.15</v>
      </c>
      <c r="M26" s="34">
        <f t="shared" si="0"/>
        <v>162646.04999999999</v>
      </c>
      <c r="N26" s="34">
        <f t="shared" si="0"/>
        <v>552576.15</v>
      </c>
      <c r="P26" s="39"/>
    </row>
    <row r="27" spans="2:17" s="42" customFormat="1" x14ac:dyDescent="0.2">
      <c r="B27" s="41">
        <v>10</v>
      </c>
      <c r="C27" s="31">
        <f>[1]Cálculos!D28</f>
        <v>42095</v>
      </c>
      <c r="D27" s="30">
        <v>30</v>
      </c>
      <c r="E27" s="32">
        <f>ROUND([1]Cálculos!J28,6)</f>
        <v>1.2194999999999999E-2</v>
      </c>
      <c r="F27" s="32"/>
      <c r="G27" s="34">
        <f t="shared" si="3"/>
        <v>913565.44667630002</v>
      </c>
      <c r="H27" s="34">
        <f t="shared" si="4"/>
        <v>11140.93062221</v>
      </c>
      <c r="I27" s="34">
        <f t="shared" si="1"/>
        <v>4591.0427585099997</v>
      </c>
      <c r="J27" s="34">
        <f t="shared" si="5"/>
        <v>15731.97</v>
      </c>
      <c r="K27" s="34">
        <f t="shared" si="2"/>
        <v>31974790.629999999</v>
      </c>
      <c r="L27" s="34">
        <f t="shared" si="0"/>
        <v>389932.57</v>
      </c>
      <c r="M27" s="34">
        <f t="shared" si="0"/>
        <v>160686.49</v>
      </c>
      <c r="N27" s="34">
        <f t="shared" si="0"/>
        <v>550618.94999999995</v>
      </c>
      <c r="P27" s="43"/>
    </row>
    <row r="28" spans="2:17" s="42" customFormat="1" x14ac:dyDescent="0.2">
      <c r="B28" s="41">
        <v>11</v>
      </c>
      <c r="C28" s="31">
        <f>[1]Cálculos!D29</f>
        <v>42125</v>
      </c>
      <c r="D28" s="30">
        <v>30</v>
      </c>
      <c r="E28" s="32">
        <f>ROUND([1]Cálculos!J29,6)</f>
        <v>1.2116999999999999E-2</v>
      </c>
      <c r="F28" s="32"/>
      <c r="G28" s="34">
        <f t="shared" si="3"/>
        <v>902424.51605409</v>
      </c>
      <c r="H28" s="34">
        <f t="shared" si="4"/>
        <v>10934.67786102</v>
      </c>
      <c r="I28" s="34">
        <f t="shared" si="1"/>
        <v>4535.0549920699996</v>
      </c>
      <c r="J28" s="34">
        <f t="shared" si="5"/>
        <v>15469.73</v>
      </c>
      <c r="K28" s="34">
        <f t="shared" si="2"/>
        <v>31584858.059999999</v>
      </c>
      <c r="L28" s="34">
        <f t="shared" si="0"/>
        <v>382713.72</v>
      </c>
      <c r="M28" s="34">
        <f t="shared" si="0"/>
        <v>158726.92000000001</v>
      </c>
      <c r="N28" s="34">
        <f t="shared" si="0"/>
        <v>541440.55000000005</v>
      </c>
      <c r="P28" s="43"/>
    </row>
    <row r="29" spans="2:17" x14ac:dyDescent="0.2">
      <c r="B29" s="41">
        <v>12</v>
      </c>
      <c r="C29" s="31">
        <f>[1]Cálculos!D30</f>
        <v>42156</v>
      </c>
      <c r="D29" s="30">
        <v>30</v>
      </c>
      <c r="E29" s="32">
        <f>ROUND([1]Cálculos!J30,6)</f>
        <v>1.2203E-2</v>
      </c>
      <c r="F29" s="32"/>
      <c r="G29" s="34">
        <f t="shared" si="3"/>
        <v>891489.83819307003</v>
      </c>
      <c r="H29" s="34">
        <f t="shared" si="4"/>
        <v>10878.85049547</v>
      </c>
      <c r="I29" s="34">
        <f t="shared" si="1"/>
        <v>4480.1037307300003</v>
      </c>
      <c r="J29" s="34">
        <f t="shared" si="5"/>
        <v>15358.95</v>
      </c>
      <c r="K29" s="34">
        <f t="shared" si="2"/>
        <v>31202144.329999998</v>
      </c>
      <c r="L29" s="34">
        <f t="shared" si="0"/>
        <v>380759.76</v>
      </c>
      <c r="M29" s="34">
        <f t="shared" si="0"/>
        <v>156803.63</v>
      </c>
      <c r="N29" s="34">
        <f t="shared" si="0"/>
        <v>537563.25</v>
      </c>
      <c r="P29" s="39"/>
    </row>
    <row r="30" spans="2:17" s="42" customFormat="1" x14ac:dyDescent="0.2">
      <c r="B30" s="41">
        <v>13</v>
      </c>
      <c r="C30" s="31">
        <f>[1]Cálculos!D31</f>
        <v>42186</v>
      </c>
      <c r="D30" s="30">
        <v>30</v>
      </c>
      <c r="E30" s="32">
        <f>ROUND([1]Cálculos!J31,6)</f>
        <v>1.2297000000000001E-2</v>
      </c>
      <c r="F30" s="32"/>
      <c r="G30" s="34">
        <f t="shared" si="3"/>
        <v>880610.98769760004</v>
      </c>
      <c r="H30" s="34">
        <f t="shared" si="4"/>
        <v>10828.87331571</v>
      </c>
      <c r="I30" s="34">
        <f t="shared" si="1"/>
        <v>4425.4330249000004</v>
      </c>
      <c r="J30" s="34">
        <f t="shared" si="5"/>
        <v>15254.3</v>
      </c>
      <c r="K30" s="34">
        <f t="shared" si="2"/>
        <v>30821384.559999999</v>
      </c>
      <c r="L30" s="34">
        <f t="shared" si="0"/>
        <v>379010.56</v>
      </c>
      <c r="M30" s="34">
        <f t="shared" si="0"/>
        <v>154890.15</v>
      </c>
      <c r="N30" s="34">
        <f t="shared" si="0"/>
        <v>533900.5</v>
      </c>
      <c r="P30" s="43"/>
    </row>
    <row r="31" spans="2:17" x14ac:dyDescent="0.2">
      <c r="B31" s="30">
        <v>14</v>
      </c>
      <c r="C31" s="31">
        <f>[1]Cálculos!D32</f>
        <v>42217</v>
      </c>
      <c r="D31" s="30">
        <v>30</v>
      </c>
      <c r="E31" s="32">
        <f>ROUND([1]Cálculos!J32,6)</f>
        <v>1.2377000000000001E-2</v>
      </c>
      <c r="F31" s="32"/>
      <c r="G31" s="34">
        <f t="shared" si="3"/>
        <v>869782.11438189005</v>
      </c>
      <c r="H31" s="34">
        <f t="shared" si="4"/>
        <v>10765.293229700001</v>
      </c>
      <c r="I31" s="34">
        <f t="shared" si="1"/>
        <v>4371.0134749999997</v>
      </c>
      <c r="J31" s="34">
        <f t="shared" si="5"/>
        <v>15136.3</v>
      </c>
      <c r="K31" s="34">
        <f t="shared" si="2"/>
        <v>30442374</v>
      </c>
      <c r="L31" s="34">
        <f t="shared" si="0"/>
        <v>376785.26</v>
      </c>
      <c r="M31" s="34">
        <f t="shared" si="0"/>
        <v>152985.47</v>
      </c>
      <c r="N31" s="34">
        <f t="shared" si="0"/>
        <v>529770.5</v>
      </c>
      <c r="P31" s="39"/>
    </row>
    <row r="32" spans="2:17" x14ac:dyDescent="0.2">
      <c r="B32" s="30">
        <v>15</v>
      </c>
      <c r="C32" s="31">
        <f>[1]Cálculos!D33</f>
        <v>42248</v>
      </c>
      <c r="D32" s="30">
        <v>30</v>
      </c>
      <c r="E32" s="32">
        <f>ROUND([1]Cálculos!J33,6)</f>
        <v>1.2468E-2</v>
      </c>
      <c r="F32" s="32"/>
      <c r="G32" s="34">
        <f t="shared" si="3"/>
        <v>859016.82115218998</v>
      </c>
      <c r="H32" s="34">
        <f t="shared" si="4"/>
        <v>10710.22172612</v>
      </c>
      <c r="I32" s="34">
        <f t="shared" si="1"/>
        <v>4316.9134412200001</v>
      </c>
      <c r="J32" s="34">
        <f t="shared" si="5"/>
        <v>15027.13</v>
      </c>
      <c r="K32" s="34">
        <f t="shared" si="2"/>
        <v>30065588.739999998</v>
      </c>
      <c r="L32" s="34">
        <f t="shared" si="0"/>
        <v>374857.76</v>
      </c>
      <c r="M32" s="34">
        <f t="shared" si="0"/>
        <v>151091.97</v>
      </c>
      <c r="N32" s="34">
        <f t="shared" si="0"/>
        <v>525949.55000000005</v>
      </c>
      <c r="P32" s="39"/>
    </row>
    <row r="33" spans="2:16" x14ac:dyDescent="0.2">
      <c r="B33" s="30">
        <v>16</v>
      </c>
      <c r="C33" s="31">
        <f>[1]Cálculos!D34</f>
        <v>42278</v>
      </c>
      <c r="D33" s="30">
        <v>30</v>
      </c>
      <c r="E33" s="32">
        <f>ROUND([1]Cálculos!J34,6)</f>
        <v>1.2599000000000001E-2</v>
      </c>
      <c r="F33" s="32"/>
      <c r="G33" s="34">
        <f t="shared" si="3"/>
        <v>848306.59942607</v>
      </c>
      <c r="H33" s="34">
        <f t="shared" si="4"/>
        <v>10687.814846159999</v>
      </c>
      <c r="I33" s="34">
        <f t="shared" si="1"/>
        <v>4263.0901644300002</v>
      </c>
      <c r="J33" s="34">
        <f t="shared" si="5"/>
        <v>14950.9</v>
      </c>
      <c r="K33" s="34">
        <f t="shared" si="2"/>
        <v>29690730.969999999</v>
      </c>
      <c r="L33" s="34">
        <f t="shared" si="0"/>
        <v>374073.51</v>
      </c>
      <c r="M33" s="34">
        <f t="shared" si="0"/>
        <v>149208.15</v>
      </c>
      <c r="N33" s="34">
        <f t="shared" si="0"/>
        <v>523281.5</v>
      </c>
      <c r="P33" s="39"/>
    </row>
    <row r="34" spans="2:16" x14ac:dyDescent="0.2">
      <c r="B34" s="30">
        <v>17</v>
      </c>
      <c r="C34" s="31">
        <f>[1]Cálculos!D35</f>
        <v>42309</v>
      </c>
      <c r="D34" s="30">
        <v>30</v>
      </c>
      <c r="E34" s="32">
        <f>ROUND([1]Cálculos!J35,6)</f>
        <v>1.2760000000000001E-2</v>
      </c>
      <c r="F34" s="32"/>
      <c r="G34" s="34">
        <f t="shared" si="3"/>
        <v>837618.78457990999</v>
      </c>
      <c r="H34" s="34">
        <f t="shared" si="4"/>
        <v>10688.015691230001</v>
      </c>
      <c r="I34" s="34">
        <f t="shared" si="1"/>
        <v>4209.3794914500004</v>
      </c>
      <c r="J34" s="34">
        <f t="shared" si="5"/>
        <v>14897.39</v>
      </c>
      <c r="K34" s="34">
        <f t="shared" si="2"/>
        <v>29316657.460000001</v>
      </c>
      <c r="L34" s="34">
        <f t="shared" si="0"/>
        <v>374080.54</v>
      </c>
      <c r="M34" s="34">
        <f t="shared" si="0"/>
        <v>147328.28</v>
      </c>
      <c r="N34" s="34">
        <f t="shared" si="0"/>
        <v>521408.65</v>
      </c>
      <c r="P34" s="39"/>
    </row>
    <row r="35" spans="2:16" x14ac:dyDescent="0.2">
      <c r="B35" s="30">
        <v>18</v>
      </c>
      <c r="C35" s="31">
        <f>[1]Cálculos!D36</f>
        <v>42339</v>
      </c>
      <c r="D35" s="30">
        <v>30</v>
      </c>
      <c r="E35" s="32">
        <f>ROUND([1]Cálculos!J36,6)</f>
        <v>1.2822E-2</v>
      </c>
      <c r="F35" s="32"/>
      <c r="G35" s="34">
        <f t="shared" si="3"/>
        <v>826930.76888868003</v>
      </c>
      <c r="H35" s="34">
        <f t="shared" si="4"/>
        <v>10602.90631869</v>
      </c>
      <c r="I35" s="34">
        <f t="shared" si="1"/>
        <v>4155.6678091399999</v>
      </c>
      <c r="J35" s="34">
        <f t="shared" si="5"/>
        <v>14758.57</v>
      </c>
      <c r="K35" s="34">
        <f t="shared" si="2"/>
        <v>28942576.91</v>
      </c>
      <c r="L35" s="34">
        <f t="shared" si="0"/>
        <v>371101.72</v>
      </c>
      <c r="M35" s="34">
        <f t="shared" si="0"/>
        <v>145448.37</v>
      </c>
      <c r="N35" s="34">
        <f t="shared" si="0"/>
        <v>516549.95</v>
      </c>
      <c r="P35" s="39"/>
    </row>
    <row r="36" spans="2:16" x14ac:dyDescent="0.2">
      <c r="B36" s="30">
        <v>19</v>
      </c>
      <c r="C36" s="31">
        <f>[1]Cálculos!D37</f>
        <v>42370</v>
      </c>
      <c r="D36" s="30">
        <v>30</v>
      </c>
      <c r="E36" s="32">
        <f>ROUND([1]Cálculos!J37,6)</f>
        <v>1.289E-2</v>
      </c>
      <c r="F36" s="32"/>
      <c r="G36" s="34">
        <f t="shared" si="3"/>
        <v>816327.86256998999</v>
      </c>
      <c r="H36" s="34">
        <f t="shared" si="4"/>
        <v>10522.466148519999</v>
      </c>
      <c r="I36" s="34">
        <f t="shared" si="1"/>
        <v>4102.3838364900002</v>
      </c>
      <c r="J36" s="34">
        <f t="shared" si="5"/>
        <v>14624.84</v>
      </c>
      <c r="K36" s="34">
        <f t="shared" si="2"/>
        <v>28571475.18</v>
      </c>
      <c r="L36" s="34">
        <f t="shared" si="0"/>
        <v>368286.31</v>
      </c>
      <c r="M36" s="34">
        <f t="shared" si="0"/>
        <v>143583.43</v>
      </c>
      <c r="N36" s="34">
        <f t="shared" si="0"/>
        <v>511869.4</v>
      </c>
      <c r="P36" s="39"/>
    </row>
    <row r="37" spans="2:16" x14ac:dyDescent="0.2">
      <c r="B37" s="30">
        <v>20</v>
      </c>
      <c r="C37" s="31">
        <f>[1]Cálculos!D38</f>
        <v>42401</v>
      </c>
      <c r="D37" s="30">
        <v>30</v>
      </c>
      <c r="E37" s="32">
        <f>ROUND([1]Cálculos!J38,6)</f>
        <v>1.295E-2</v>
      </c>
      <c r="F37" s="32"/>
      <c r="G37" s="34">
        <f t="shared" si="3"/>
        <v>805805.39642146998</v>
      </c>
      <c r="H37" s="34">
        <f t="shared" si="4"/>
        <v>10435.17988365</v>
      </c>
      <c r="I37" s="34">
        <f t="shared" si="1"/>
        <v>4049.5041088399998</v>
      </c>
      <c r="J37" s="34">
        <f t="shared" si="5"/>
        <v>14484.68</v>
      </c>
      <c r="K37" s="34">
        <f t="shared" si="2"/>
        <v>28203188.870000001</v>
      </c>
      <c r="L37" s="34">
        <f t="shared" si="0"/>
        <v>365231.29</v>
      </c>
      <c r="M37" s="34">
        <f t="shared" si="0"/>
        <v>141732.64000000001</v>
      </c>
      <c r="N37" s="34">
        <f t="shared" si="0"/>
        <v>506963.8</v>
      </c>
      <c r="P37" s="39"/>
    </row>
    <row r="38" spans="2:16" x14ac:dyDescent="0.2">
      <c r="B38" s="30">
        <v>21</v>
      </c>
      <c r="C38" s="31">
        <f>[1]Cálculos!D39</f>
        <v>42430</v>
      </c>
      <c r="D38" s="30">
        <v>30</v>
      </c>
      <c r="E38" s="32">
        <f>ROUND([1]Cálculos!J39,6)</f>
        <v>1.312E-2</v>
      </c>
      <c r="F38" s="32"/>
      <c r="G38" s="34">
        <f t="shared" si="3"/>
        <v>795370.21653781994</v>
      </c>
      <c r="H38" s="34">
        <f t="shared" si="4"/>
        <v>10435.257240970001</v>
      </c>
      <c r="I38" s="34">
        <f t="shared" si="1"/>
        <v>3997.06303063</v>
      </c>
      <c r="J38" s="34">
        <f t="shared" si="5"/>
        <v>14432.32</v>
      </c>
      <c r="K38" s="34">
        <f t="shared" si="2"/>
        <v>27837957.57</v>
      </c>
      <c r="L38" s="34">
        <f t="shared" si="0"/>
        <v>365234</v>
      </c>
      <c r="M38" s="34">
        <f t="shared" si="0"/>
        <v>139897.20000000001</v>
      </c>
      <c r="N38" s="34">
        <f t="shared" si="0"/>
        <v>505131.2</v>
      </c>
      <c r="P38" s="39"/>
    </row>
    <row r="39" spans="2:16" x14ac:dyDescent="0.2">
      <c r="B39" s="30">
        <v>22</v>
      </c>
      <c r="C39" s="31">
        <f>[1]Cálculos!D40</f>
        <v>42461</v>
      </c>
      <c r="D39" s="30">
        <v>30</v>
      </c>
      <c r="E39" s="32">
        <f>ROUND([1]Cálculos!J40,6)</f>
        <v>1.3226E-2</v>
      </c>
      <c r="F39" s="32"/>
      <c r="G39" s="34">
        <f t="shared" si="3"/>
        <v>784934.95929685002</v>
      </c>
      <c r="H39" s="34">
        <f t="shared" si="4"/>
        <v>10381.54977166</v>
      </c>
      <c r="I39" s="34">
        <f t="shared" si="1"/>
        <v>3944.62156366</v>
      </c>
      <c r="J39" s="34">
        <f t="shared" si="5"/>
        <v>14326.17</v>
      </c>
      <c r="K39" s="34">
        <f t="shared" si="2"/>
        <v>27472723.57</v>
      </c>
      <c r="L39" s="34">
        <f t="shared" si="0"/>
        <v>363354.24</v>
      </c>
      <c r="M39" s="34">
        <f t="shared" si="0"/>
        <v>138061.75</v>
      </c>
      <c r="N39" s="34">
        <f t="shared" si="0"/>
        <v>501415.95</v>
      </c>
      <c r="P39" s="39"/>
    </row>
    <row r="40" spans="2:16" x14ac:dyDescent="0.2">
      <c r="B40" s="30">
        <v>23</v>
      </c>
      <c r="C40" s="31">
        <f>[1]Cálculos!D41</f>
        <v>42491</v>
      </c>
      <c r="D40" s="30">
        <v>30</v>
      </c>
      <c r="E40" s="32">
        <f>ROUND([1]Cálculos!J41,6)</f>
        <v>1.323E-2</v>
      </c>
      <c r="F40" s="32"/>
      <c r="G40" s="34">
        <f t="shared" si="3"/>
        <v>774553.40952519001</v>
      </c>
      <c r="H40" s="34">
        <f t="shared" si="4"/>
        <v>10247.34160801</v>
      </c>
      <c r="I40" s="34">
        <f t="shared" si="1"/>
        <v>3892.4499988600001</v>
      </c>
      <c r="J40" s="34">
        <f t="shared" si="5"/>
        <v>14139.79</v>
      </c>
      <c r="K40" s="34">
        <f t="shared" si="2"/>
        <v>27109369.329999998</v>
      </c>
      <c r="L40" s="34">
        <f t="shared" si="0"/>
        <v>358656.95</v>
      </c>
      <c r="M40" s="34">
        <f t="shared" si="0"/>
        <v>136235.74</v>
      </c>
      <c r="N40" s="34">
        <f t="shared" si="0"/>
        <v>494892.65</v>
      </c>
      <c r="P40" s="39"/>
    </row>
    <row r="41" spans="2:16" x14ac:dyDescent="0.2">
      <c r="B41" s="30">
        <v>24</v>
      </c>
      <c r="C41" s="31">
        <f>[1]Cálculos!D42</f>
        <v>42522</v>
      </c>
      <c r="D41" s="30">
        <v>30</v>
      </c>
      <c r="E41" s="32">
        <f>ROUND([1]Cálculos!J42,6)</f>
        <v>1.3233E-2</v>
      </c>
      <c r="F41" s="32"/>
      <c r="G41" s="34">
        <f t="shared" si="3"/>
        <v>764306.06791718001</v>
      </c>
      <c r="H41" s="34">
        <f t="shared" si="4"/>
        <v>10114.06219674</v>
      </c>
      <c r="I41" s="34">
        <f t="shared" si="1"/>
        <v>3840.9528853800002</v>
      </c>
      <c r="J41" s="34">
        <f t="shared" si="5"/>
        <v>13955.01</v>
      </c>
      <c r="K41" s="34">
        <f t="shared" si="2"/>
        <v>26750712.370000001</v>
      </c>
      <c r="L41" s="34">
        <f t="shared" si="0"/>
        <v>353992.17</v>
      </c>
      <c r="M41" s="34">
        <f t="shared" si="0"/>
        <v>134433.35</v>
      </c>
      <c r="N41" s="34">
        <f t="shared" si="0"/>
        <v>488425.35</v>
      </c>
      <c r="P41" s="39"/>
    </row>
    <row r="42" spans="2:16" x14ac:dyDescent="0.2">
      <c r="B42" s="30">
        <v>25</v>
      </c>
      <c r="C42" s="31">
        <f>[1]Cálculos!D43</f>
        <v>42552</v>
      </c>
      <c r="D42" s="30">
        <v>30</v>
      </c>
      <c r="E42" s="32">
        <f>ROUND([1]Cálculos!J43,6)</f>
        <v>1.3318E-2</v>
      </c>
      <c r="F42" s="32"/>
      <c r="G42" s="34">
        <f t="shared" si="3"/>
        <v>754192.00572043995</v>
      </c>
      <c r="H42" s="34">
        <f t="shared" si="4"/>
        <v>10044.329132180001</v>
      </c>
      <c r="I42" s="34">
        <f t="shared" si="1"/>
        <v>3790.1255558500002</v>
      </c>
      <c r="J42" s="34">
        <f t="shared" si="5"/>
        <v>13834.45</v>
      </c>
      <c r="K42" s="34">
        <f t="shared" si="2"/>
        <v>26396720.199999999</v>
      </c>
      <c r="L42" s="34">
        <f t="shared" si="0"/>
        <v>351551.51</v>
      </c>
      <c r="M42" s="34">
        <f t="shared" si="0"/>
        <v>132654.39000000001</v>
      </c>
      <c r="N42" s="34">
        <f t="shared" si="0"/>
        <v>484205.75</v>
      </c>
      <c r="P42" s="39"/>
    </row>
    <row r="43" spans="2:16" x14ac:dyDescent="0.2">
      <c r="B43" s="30">
        <v>26</v>
      </c>
      <c r="C43" s="31">
        <f>[1]Cálculos!D44</f>
        <v>42583</v>
      </c>
      <c r="D43" s="30">
        <v>30</v>
      </c>
      <c r="E43" s="32">
        <f>ROUND([1]Cálculos!J44,6)</f>
        <v>1.3337999999999999E-2</v>
      </c>
      <c r="F43" s="32"/>
      <c r="G43" s="34">
        <f t="shared" si="3"/>
        <v>744147.67658825999</v>
      </c>
      <c r="H43" s="34">
        <f t="shared" si="4"/>
        <v>9925.4417103300002</v>
      </c>
      <c r="I43" s="34">
        <f t="shared" si="1"/>
        <v>3739.6486636899999</v>
      </c>
      <c r="J43" s="34">
        <f t="shared" si="5"/>
        <v>13665.09</v>
      </c>
      <c r="K43" s="34">
        <f t="shared" si="2"/>
        <v>26045168.68</v>
      </c>
      <c r="L43" s="34">
        <f t="shared" si="0"/>
        <v>347390.45</v>
      </c>
      <c r="M43" s="34">
        <f t="shared" si="0"/>
        <v>130887.7</v>
      </c>
      <c r="N43" s="34">
        <f t="shared" si="0"/>
        <v>478278.15</v>
      </c>
      <c r="P43" s="39"/>
    </row>
    <row r="44" spans="2:16" x14ac:dyDescent="0.2">
      <c r="B44" s="30">
        <v>27</v>
      </c>
      <c r="C44" s="31">
        <f>[1]Cálculos!D45</f>
        <v>42614</v>
      </c>
      <c r="D44" s="30">
        <v>30</v>
      </c>
      <c r="E44" s="32">
        <f>ROUND([1]Cálculos!J45,6)</f>
        <v>1.3406E-2</v>
      </c>
      <c r="F44" s="32"/>
      <c r="G44" s="34">
        <f t="shared" si="3"/>
        <v>734222.23487793002</v>
      </c>
      <c r="H44" s="34">
        <f t="shared" si="4"/>
        <v>9842.9832807700004</v>
      </c>
      <c r="I44" s="34">
        <f t="shared" si="1"/>
        <v>3689.76922982</v>
      </c>
      <c r="J44" s="34">
        <f t="shared" si="5"/>
        <v>13532.75</v>
      </c>
      <c r="K44" s="34">
        <f t="shared" si="2"/>
        <v>25697778.219999999</v>
      </c>
      <c r="L44" s="34">
        <f t="shared" si="0"/>
        <v>344504.41</v>
      </c>
      <c r="M44" s="34">
        <f t="shared" si="0"/>
        <v>129141.92</v>
      </c>
      <c r="N44" s="34">
        <f t="shared" si="0"/>
        <v>473646.25</v>
      </c>
      <c r="P44" s="39"/>
    </row>
    <row r="45" spans="2:16" x14ac:dyDescent="0.2">
      <c r="B45" s="30">
        <v>28</v>
      </c>
      <c r="C45" s="31">
        <f>[1]Cálculos!D46</f>
        <v>42644</v>
      </c>
      <c r="D45" s="30">
        <v>30</v>
      </c>
      <c r="E45" s="32">
        <f>ROUND([1]Cálculos!J46,6)</f>
        <v>1.3431E-2</v>
      </c>
      <c r="F45" s="32"/>
      <c r="G45" s="34">
        <f t="shared" si="3"/>
        <v>724379.25159716001</v>
      </c>
      <c r="H45" s="34">
        <f t="shared" si="4"/>
        <v>9729.1377281999994</v>
      </c>
      <c r="I45" s="34">
        <f t="shared" si="1"/>
        <v>3640.3041835200002</v>
      </c>
      <c r="J45" s="34">
        <f t="shared" si="5"/>
        <v>13369.44</v>
      </c>
      <c r="K45" s="34">
        <f t="shared" si="2"/>
        <v>25353273.800000001</v>
      </c>
      <c r="L45" s="34">
        <f t="shared" si="0"/>
        <v>340519.82</v>
      </c>
      <c r="M45" s="34">
        <f t="shared" si="0"/>
        <v>127410.64</v>
      </c>
      <c r="N45" s="34">
        <f t="shared" si="0"/>
        <v>467930.4</v>
      </c>
      <c r="P45" s="39"/>
    </row>
    <row r="46" spans="2:16" x14ac:dyDescent="0.2">
      <c r="B46" s="30">
        <v>29</v>
      </c>
      <c r="C46" s="31">
        <f>[1]Cálculos!D47</f>
        <v>42675</v>
      </c>
      <c r="D46" s="30">
        <v>30</v>
      </c>
      <c r="E46" s="32">
        <f>ROUND([1]Cálculos!J47,6)</f>
        <v>1.3493E-2</v>
      </c>
      <c r="F46" s="32"/>
      <c r="G46" s="34">
        <f t="shared" si="3"/>
        <v>714650.11386895995</v>
      </c>
      <c r="H46" s="34">
        <f t="shared" si="4"/>
        <v>9642.7739864300001</v>
      </c>
      <c r="I46" s="34">
        <f t="shared" si="1"/>
        <v>3591.4112580300002</v>
      </c>
      <c r="J46" s="34">
        <f t="shared" si="5"/>
        <v>13234.18</v>
      </c>
      <c r="K46" s="34">
        <f t="shared" si="2"/>
        <v>25012753.98</v>
      </c>
      <c r="L46" s="34">
        <f t="shared" si="0"/>
        <v>337497.08</v>
      </c>
      <c r="M46" s="34">
        <f t="shared" si="0"/>
        <v>125699.39</v>
      </c>
      <c r="N46" s="34">
        <f t="shared" si="0"/>
        <v>463196.3</v>
      </c>
      <c r="P46" s="39"/>
    </row>
    <row r="47" spans="2:16" x14ac:dyDescent="0.2">
      <c r="B47" s="30">
        <v>30</v>
      </c>
      <c r="C47" s="31">
        <f>[1]Cálculos!D48</f>
        <v>42705</v>
      </c>
      <c r="D47" s="30">
        <v>30</v>
      </c>
      <c r="E47" s="32">
        <f>ROUND([1]Cálculos!J48,6)</f>
        <v>1.354E-2</v>
      </c>
      <c r="F47" s="32"/>
      <c r="G47" s="34">
        <f t="shared" si="3"/>
        <v>705007.33988253004</v>
      </c>
      <c r="H47" s="34">
        <f t="shared" si="4"/>
        <v>9545.7993819999992</v>
      </c>
      <c r="I47" s="34">
        <f t="shared" si="1"/>
        <v>3542.9523459299999</v>
      </c>
      <c r="J47" s="34">
        <f t="shared" si="5"/>
        <v>13088.75</v>
      </c>
      <c r="K47" s="34">
        <f t="shared" si="2"/>
        <v>24675256.890000001</v>
      </c>
      <c r="L47" s="34">
        <f t="shared" si="0"/>
        <v>334102.96999999997</v>
      </c>
      <c r="M47" s="34">
        <f t="shared" si="0"/>
        <v>124003.33</v>
      </c>
      <c r="N47" s="34">
        <f t="shared" si="0"/>
        <v>458106.25</v>
      </c>
      <c r="P47" s="39"/>
    </row>
    <row r="48" spans="2:16" x14ac:dyDescent="0.2">
      <c r="B48" s="30">
        <v>31</v>
      </c>
      <c r="C48" s="31">
        <f>[1]Cálculos!D49</f>
        <v>42736</v>
      </c>
      <c r="D48" s="30">
        <v>30</v>
      </c>
      <c r="E48" s="32">
        <f>ROUND([1]Cálculos!J49,6)</f>
        <v>1.3563E-2</v>
      </c>
      <c r="F48" s="32"/>
      <c r="G48" s="34">
        <f t="shared" si="3"/>
        <v>695461.54050053004</v>
      </c>
      <c r="H48" s="34">
        <f t="shared" si="4"/>
        <v>9432.5448737999996</v>
      </c>
      <c r="I48" s="34">
        <f t="shared" si="1"/>
        <v>3494.9807711600001</v>
      </c>
      <c r="J48" s="34">
        <f t="shared" si="5"/>
        <v>12927.52</v>
      </c>
      <c r="K48" s="34">
        <f t="shared" si="2"/>
        <v>24341153.91</v>
      </c>
      <c r="L48" s="34">
        <f t="shared" si="0"/>
        <v>330139.07</v>
      </c>
      <c r="M48" s="34">
        <f t="shared" si="0"/>
        <v>122324.32</v>
      </c>
      <c r="N48" s="34">
        <f t="shared" si="0"/>
        <v>452463.2</v>
      </c>
      <c r="P48" s="39"/>
    </row>
    <row r="49" spans="2:16" x14ac:dyDescent="0.2">
      <c r="B49" s="30">
        <v>32</v>
      </c>
      <c r="C49" s="31">
        <f>[1]Cálculos!D50</f>
        <v>42767</v>
      </c>
      <c r="D49" s="30">
        <v>30</v>
      </c>
      <c r="E49" s="32">
        <f>ROUND([1]Cálculos!J50,6)</f>
        <v>1.3749000000000001E-2</v>
      </c>
      <c r="F49" s="32"/>
      <c r="G49" s="34">
        <f t="shared" si="3"/>
        <v>686028.99562673003</v>
      </c>
      <c r="H49" s="34">
        <f t="shared" si="4"/>
        <v>9432.21266087</v>
      </c>
      <c r="I49" s="34">
        <f t="shared" si="1"/>
        <v>3447.57834697</v>
      </c>
      <c r="J49" s="34">
        <f t="shared" si="5"/>
        <v>12879.79</v>
      </c>
      <c r="K49" s="34">
        <f t="shared" si="2"/>
        <v>24011014.84</v>
      </c>
      <c r="L49" s="34">
        <f t="shared" si="0"/>
        <v>330127.44</v>
      </c>
      <c r="M49" s="34">
        <f t="shared" si="0"/>
        <v>120665.24</v>
      </c>
      <c r="N49" s="34">
        <f t="shared" si="0"/>
        <v>450792.65</v>
      </c>
      <c r="P49" s="39"/>
    </row>
    <row r="50" spans="2:16" x14ac:dyDescent="0.2">
      <c r="B50" s="30">
        <v>33</v>
      </c>
      <c r="C50" s="31">
        <f>[1]Cálculos!D51</f>
        <v>42795</v>
      </c>
      <c r="D50" s="30">
        <v>30</v>
      </c>
      <c r="E50" s="32">
        <f>ROUND([1]Cálculos!J51,6)</f>
        <v>1.3837E-2</v>
      </c>
      <c r="F50" s="32"/>
      <c r="G50" s="34">
        <f t="shared" si="3"/>
        <v>676596.78296585998</v>
      </c>
      <c r="H50" s="34">
        <f t="shared" si="4"/>
        <v>9362.0696858899992</v>
      </c>
      <c r="I50" s="34">
        <f t="shared" si="1"/>
        <v>3400.1775922699999</v>
      </c>
      <c r="J50" s="34">
        <f t="shared" si="5"/>
        <v>12762.24</v>
      </c>
      <c r="K50" s="34">
        <f t="shared" si="2"/>
        <v>23680887.399999999</v>
      </c>
      <c r="L50" s="34">
        <f t="shared" si="0"/>
        <v>327672.43</v>
      </c>
      <c r="M50" s="34">
        <f t="shared" si="0"/>
        <v>119006.21</v>
      </c>
      <c r="N50" s="34">
        <f t="shared" si="0"/>
        <v>446678.4</v>
      </c>
      <c r="P50" s="39"/>
    </row>
    <row r="51" spans="2:16" x14ac:dyDescent="0.2">
      <c r="B51" s="30">
        <v>34</v>
      </c>
      <c r="C51" s="31">
        <f>[1]Cálculos!D52</f>
        <v>42826</v>
      </c>
      <c r="D51" s="30">
        <v>30</v>
      </c>
      <c r="E51" s="32">
        <f>ROUND([1]Cálculos!J52,6)</f>
        <v>1.3899999999999999E-2</v>
      </c>
      <c r="F51" s="32"/>
      <c r="G51" s="34">
        <f t="shared" si="3"/>
        <v>667234.71327996999</v>
      </c>
      <c r="H51" s="34">
        <f t="shared" si="4"/>
        <v>9274.5625145899994</v>
      </c>
      <c r="I51" s="34">
        <f t="shared" si="1"/>
        <v>3353.1293349299999</v>
      </c>
      <c r="J51" s="34">
        <f t="shared" si="5"/>
        <v>12627.69</v>
      </c>
      <c r="K51" s="34">
        <f t="shared" si="2"/>
        <v>23353214.960000001</v>
      </c>
      <c r="L51" s="34">
        <f t="shared" si="0"/>
        <v>324609.68</v>
      </c>
      <c r="M51" s="34">
        <f t="shared" si="0"/>
        <v>117359.52</v>
      </c>
      <c r="N51" s="34">
        <f t="shared" si="0"/>
        <v>441969.15</v>
      </c>
      <c r="P51" s="39"/>
    </row>
    <row r="52" spans="2:16" x14ac:dyDescent="0.2">
      <c r="B52" s="30">
        <v>35</v>
      </c>
      <c r="C52" s="31">
        <f>[1]Cálculos!D53</f>
        <v>42856</v>
      </c>
      <c r="D52" s="30">
        <v>30</v>
      </c>
      <c r="E52" s="32">
        <f>ROUND([1]Cálculos!J53,6)</f>
        <v>1.3978000000000001E-2</v>
      </c>
      <c r="F52" s="32"/>
      <c r="G52" s="34">
        <f t="shared" si="3"/>
        <v>657960.15076538001</v>
      </c>
      <c r="H52" s="34">
        <f t="shared" si="4"/>
        <v>9196.9669873900002</v>
      </c>
      <c r="I52" s="34">
        <f t="shared" si="1"/>
        <v>3306.52083717</v>
      </c>
      <c r="J52" s="34">
        <f t="shared" si="5"/>
        <v>12503.48</v>
      </c>
      <c r="K52" s="34">
        <f t="shared" si="2"/>
        <v>23028605.27</v>
      </c>
      <c r="L52" s="34">
        <f t="shared" si="0"/>
        <v>321893.84000000003</v>
      </c>
      <c r="M52" s="34">
        <f t="shared" si="0"/>
        <v>115728.22</v>
      </c>
      <c r="N52" s="34">
        <f t="shared" si="0"/>
        <v>437621.8</v>
      </c>
      <c r="P52" s="39"/>
    </row>
    <row r="53" spans="2:16" x14ac:dyDescent="0.2">
      <c r="B53" s="30">
        <v>36</v>
      </c>
      <c r="C53" s="31">
        <f>[1]Cálculos!D54</f>
        <v>42887</v>
      </c>
      <c r="D53" s="30">
        <v>30</v>
      </c>
      <c r="E53" s="32">
        <f>ROUND([1]Cálculos!J54,6)</f>
        <v>1.3942E-2</v>
      </c>
      <c r="F53" s="32"/>
      <c r="G53" s="34">
        <f t="shared" si="3"/>
        <v>648763.18377799005</v>
      </c>
      <c r="H53" s="34">
        <f t="shared" si="4"/>
        <v>9045.0563082299996</v>
      </c>
      <c r="I53" s="34">
        <f t="shared" si="1"/>
        <v>3260.3022889099998</v>
      </c>
      <c r="J53" s="34">
        <f t="shared" si="5"/>
        <v>12305.35</v>
      </c>
      <c r="K53" s="34">
        <f t="shared" si="2"/>
        <v>22706711.43</v>
      </c>
      <c r="L53" s="34">
        <f t="shared" si="0"/>
        <v>316576.96999999997</v>
      </c>
      <c r="M53" s="34">
        <f t="shared" si="0"/>
        <v>114110.58</v>
      </c>
      <c r="N53" s="34">
        <f t="shared" si="0"/>
        <v>430687.25</v>
      </c>
      <c r="P53" s="39"/>
    </row>
    <row r="54" spans="2:16" x14ac:dyDescent="0.2">
      <c r="B54" s="30">
        <v>37</v>
      </c>
      <c r="C54" s="31">
        <f>[1]Cálculos!D55</f>
        <v>42917</v>
      </c>
      <c r="D54" s="30">
        <v>30</v>
      </c>
      <c r="E54" s="32">
        <f>ROUND([1]Cálculos!J55,6)</f>
        <v>1.3868999999999999E-2</v>
      </c>
      <c r="F54" s="32"/>
      <c r="G54" s="34">
        <f t="shared" si="3"/>
        <v>639718.12746976002</v>
      </c>
      <c r="H54" s="34">
        <f t="shared" si="4"/>
        <v>8872.2507098700007</v>
      </c>
      <c r="I54" s="34">
        <f t="shared" si="1"/>
        <v>3214.8471543999999</v>
      </c>
      <c r="J54" s="34">
        <f t="shared" si="5"/>
        <v>12087.09</v>
      </c>
      <c r="K54" s="34">
        <f t="shared" si="2"/>
        <v>22390134.460000001</v>
      </c>
      <c r="L54" s="34">
        <f t="shared" si="0"/>
        <v>310528.77</v>
      </c>
      <c r="M54" s="34">
        <f t="shared" si="0"/>
        <v>112519.65</v>
      </c>
      <c r="N54" s="34">
        <f t="shared" si="0"/>
        <v>423048.15</v>
      </c>
      <c r="P54" s="39"/>
    </row>
    <row r="55" spans="2:16" x14ac:dyDescent="0.2">
      <c r="B55" s="30">
        <v>38</v>
      </c>
      <c r="C55" s="31">
        <f>[1]Cálculos!D56</f>
        <v>42948</v>
      </c>
      <c r="D55" s="30">
        <v>30</v>
      </c>
      <c r="E55" s="32">
        <f>ROUND([1]Cálculos!J56,6)</f>
        <v>1.4047E-2</v>
      </c>
      <c r="F55" s="32"/>
      <c r="G55" s="34">
        <f t="shared" si="3"/>
        <v>630845.87675989</v>
      </c>
      <c r="H55" s="34">
        <f t="shared" si="4"/>
        <v>8861.4920308399996</v>
      </c>
      <c r="I55" s="34">
        <f t="shared" si="1"/>
        <v>3170.2604392100002</v>
      </c>
      <c r="J55" s="34">
        <f t="shared" si="5"/>
        <v>12031.75</v>
      </c>
      <c r="K55" s="34">
        <f t="shared" si="2"/>
        <v>22079605.68</v>
      </c>
      <c r="L55" s="34">
        <f t="shared" si="0"/>
        <v>310152.21999999997</v>
      </c>
      <c r="M55" s="34">
        <f t="shared" si="0"/>
        <v>110959.11</v>
      </c>
      <c r="N55" s="34">
        <f t="shared" si="0"/>
        <v>421111.25</v>
      </c>
      <c r="P55" s="39"/>
    </row>
    <row r="56" spans="2:16" x14ac:dyDescent="0.2">
      <c r="B56" s="30">
        <v>39</v>
      </c>
      <c r="C56" s="31">
        <f>[1]Cálculos!D57</f>
        <v>42979</v>
      </c>
      <c r="D56" s="30">
        <v>30</v>
      </c>
      <c r="E56" s="32">
        <f>ROUND([1]Cálculos!J57,6)</f>
        <v>1.4182E-2</v>
      </c>
      <c r="F56" s="32"/>
      <c r="G56" s="34">
        <f t="shared" si="3"/>
        <v>621984.38472904998</v>
      </c>
      <c r="H56" s="34">
        <f t="shared" si="4"/>
        <v>8820.9825442199999</v>
      </c>
      <c r="I56" s="34">
        <f t="shared" si="1"/>
        <v>3125.7277908199999</v>
      </c>
      <c r="J56" s="34">
        <f t="shared" si="5"/>
        <v>11946.71</v>
      </c>
      <c r="K56" s="34">
        <f t="shared" si="2"/>
        <v>21769453.460000001</v>
      </c>
      <c r="L56" s="34">
        <f t="shared" si="0"/>
        <v>308734.38</v>
      </c>
      <c r="M56" s="34">
        <f t="shared" si="0"/>
        <v>109400.47</v>
      </c>
      <c r="N56" s="34">
        <f t="shared" si="0"/>
        <v>418134.85</v>
      </c>
      <c r="P56" s="39"/>
    </row>
    <row r="57" spans="2:16" x14ac:dyDescent="0.2">
      <c r="B57" s="30">
        <v>40</v>
      </c>
      <c r="C57" s="31">
        <f>[1]Cálculos!D58</f>
        <v>43009</v>
      </c>
      <c r="D57" s="30">
        <v>30</v>
      </c>
      <c r="E57" s="32">
        <f>ROUND([1]Cálculos!J58,6)</f>
        <v>1.4323000000000001E-2</v>
      </c>
      <c r="F57" s="32"/>
      <c r="G57" s="34">
        <f t="shared" si="3"/>
        <v>613163.40218483005</v>
      </c>
      <c r="H57" s="34">
        <f t="shared" si="4"/>
        <v>8782.3394094899995</v>
      </c>
      <c r="I57" s="34">
        <f t="shared" si="1"/>
        <v>3081.3987192999998</v>
      </c>
      <c r="J57" s="34">
        <f t="shared" si="5"/>
        <v>11863.73</v>
      </c>
      <c r="K57" s="34">
        <f t="shared" si="2"/>
        <v>21460719.07</v>
      </c>
      <c r="L57" s="34">
        <f t="shared" si="0"/>
        <v>307381.87</v>
      </c>
      <c r="M57" s="34">
        <f t="shared" si="0"/>
        <v>107848.95</v>
      </c>
      <c r="N57" s="34">
        <f t="shared" si="0"/>
        <v>415230.55</v>
      </c>
      <c r="P57" s="39"/>
    </row>
    <row r="58" spans="2:16" x14ac:dyDescent="0.2">
      <c r="B58" s="30">
        <v>41</v>
      </c>
      <c r="C58" s="31">
        <f>[1]Cálculos!D59</f>
        <v>43040</v>
      </c>
      <c r="D58" s="30">
        <v>30</v>
      </c>
      <c r="E58" s="32">
        <f>ROUND([1]Cálculos!J59,6)</f>
        <v>1.4454E-2</v>
      </c>
      <c r="F58" s="32"/>
      <c r="G58" s="34">
        <f t="shared" si="3"/>
        <v>604381.06277534005</v>
      </c>
      <c r="H58" s="34">
        <f t="shared" si="4"/>
        <v>8735.7238813500007</v>
      </c>
      <c r="I58" s="34">
        <f t="shared" si="1"/>
        <v>3037.2638454399998</v>
      </c>
      <c r="J58" s="34">
        <f t="shared" si="5"/>
        <v>11772.98</v>
      </c>
      <c r="K58" s="34">
        <f t="shared" si="2"/>
        <v>21153337.190000001</v>
      </c>
      <c r="L58" s="34">
        <f t="shared" si="0"/>
        <v>305750.33</v>
      </c>
      <c r="M58" s="34">
        <f t="shared" si="0"/>
        <v>106304.23</v>
      </c>
      <c r="N58" s="34">
        <f t="shared" si="0"/>
        <v>412054.3</v>
      </c>
      <c r="P58" s="39"/>
    </row>
    <row r="59" spans="2:16" x14ac:dyDescent="0.2">
      <c r="B59" s="30">
        <v>42</v>
      </c>
      <c r="C59" s="31">
        <f>[1]Cálculos!D60</f>
        <v>43070</v>
      </c>
      <c r="D59" s="30">
        <v>30</v>
      </c>
      <c r="E59" s="32">
        <f>ROUND([1]Cálculos!J60,6)</f>
        <v>1.4498E-2</v>
      </c>
      <c r="F59" s="32"/>
      <c r="G59" s="34">
        <f t="shared" si="3"/>
        <v>595645.33889399003</v>
      </c>
      <c r="H59" s="34">
        <f t="shared" si="4"/>
        <v>8635.6661232799997</v>
      </c>
      <c r="I59" s="34">
        <f t="shared" si="1"/>
        <v>2993.36323382</v>
      </c>
      <c r="J59" s="34">
        <f t="shared" si="5"/>
        <v>11629.02</v>
      </c>
      <c r="K59" s="34">
        <f t="shared" si="2"/>
        <v>20847586.859999999</v>
      </c>
      <c r="L59" s="34">
        <f t="shared" si="0"/>
        <v>302248.31</v>
      </c>
      <c r="M59" s="34">
        <f t="shared" si="0"/>
        <v>104767.71</v>
      </c>
      <c r="N59" s="34">
        <f t="shared" si="0"/>
        <v>407015.7</v>
      </c>
      <c r="P59" s="39"/>
    </row>
    <row r="60" spans="2:16" x14ac:dyDescent="0.2">
      <c r="B60" s="30">
        <v>43</v>
      </c>
      <c r="C60" s="31">
        <f>[1]Cálculos!D61</f>
        <v>43101</v>
      </c>
      <c r="D60" s="30">
        <v>30</v>
      </c>
      <c r="E60" s="32">
        <f>ROUND([1]Cálculos!J61,6)</f>
        <v>1.4663000000000001E-2</v>
      </c>
      <c r="F60" s="32"/>
      <c r="G60" s="34">
        <f t="shared" si="3"/>
        <v>587009.67277070996</v>
      </c>
      <c r="H60" s="34">
        <f t="shared" si="4"/>
        <v>8607.3228318300007</v>
      </c>
      <c r="I60" s="34">
        <f t="shared" si="1"/>
        <v>2949.9654536500002</v>
      </c>
      <c r="J60" s="34">
        <f t="shared" si="5"/>
        <v>11557.28</v>
      </c>
      <c r="K60" s="34">
        <f t="shared" si="2"/>
        <v>20545338.539999999</v>
      </c>
      <c r="L60" s="34">
        <f t="shared" si="0"/>
        <v>301256.28999999998</v>
      </c>
      <c r="M60" s="34">
        <f t="shared" si="0"/>
        <v>103248.79</v>
      </c>
      <c r="N60" s="34">
        <f t="shared" si="0"/>
        <v>404504.8</v>
      </c>
      <c r="P60" s="39"/>
    </row>
    <row r="61" spans="2:16" x14ac:dyDescent="0.2">
      <c r="B61" s="30">
        <v>44</v>
      </c>
      <c r="C61" s="31">
        <f>[1]Cálculos!D62</f>
        <v>43132</v>
      </c>
      <c r="D61" s="30">
        <v>30</v>
      </c>
      <c r="E61" s="32">
        <f>ROUND([1]Cálculos!J62,6)</f>
        <v>1.4841E-2</v>
      </c>
      <c r="F61" s="32"/>
      <c r="G61" s="34">
        <f t="shared" si="3"/>
        <v>578402.34993887995</v>
      </c>
      <c r="H61" s="34">
        <f t="shared" si="4"/>
        <v>8584.0692754400006</v>
      </c>
      <c r="I61" s="34">
        <f t="shared" si="1"/>
        <v>2906.71011021</v>
      </c>
      <c r="J61" s="34">
        <f t="shared" si="5"/>
        <v>11490.77</v>
      </c>
      <c r="K61" s="34">
        <f t="shared" si="2"/>
        <v>20244082.239999998</v>
      </c>
      <c r="L61" s="34">
        <f t="shared" si="0"/>
        <v>300442.42</v>
      </c>
      <c r="M61" s="34">
        <f t="shared" si="0"/>
        <v>101734.85</v>
      </c>
      <c r="N61" s="34">
        <f t="shared" si="0"/>
        <v>402176.95</v>
      </c>
      <c r="P61" s="39"/>
    </row>
    <row r="62" spans="2:16" x14ac:dyDescent="0.2">
      <c r="B62" s="30">
        <v>45</v>
      </c>
      <c r="C62" s="31">
        <f>[1]Cálculos!D63</f>
        <v>43160</v>
      </c>
      <c r="D62" s="30">
        <v>30</v>
      </c>
      <c r="E62" s="32">
        <f>ROUND([1]Cálculos!J63,6)</f>
        <v>1.5018999999999999E-2</v>
      </c>
      <c r="F62" s="32"/>
      <c r="G62" s="34">
        <f t="shared" si="3"/>
        <v>569818.28066344</v>
      </c>
      <c r="H62" s="34">
        <f t="shared" si="4"/>
        <v>8558.1007572800008</v>
      </c>
      <c r="I62" s="34">
        <f t="shared" si="1"/>
        <v>2863.5716254600002</v>
      </c>
      <c r="J62" s="34">
        <f t="shared" si="5"/>
        <v>11421.67</v>
      </c>
      <c r="K62" s="34">
        <f t="shared" si="2"/>
        <v>19943639.82</v>
      </c>
      <c r="L62" s="34">
        <f t="shared" si="0"/>
        <v>299533.52</v>
      </c>
      <c r="M62" s="34">
        <f t="shared" si="0"/>
        <v>100225</v>
      </c>
      <c r="N62" s="34">
        <f t="shared" si="0"/>
        <v>399758.45</v>
      </c>
      <c r="P62" s="39"/>
    </row>
    <row r="63" spans="2:16" x14ac:dyDescent="0.2">
      <c r="B63" s="30">
        <v>46</v>
      </c>
      <c r="C63" s="31">
        <f>[1]Cálculos!D64</f>
        <v>43191</v>
      </c>
      <c r="D63" s="30">
        <v>30</v>
      </c>
      <c r="E63" s="32">
        <f>ROUND([1]Cálculos!J64,6)</f>
        <v>1.5199000000000001E-2</v>
      </c>
      <c r="F63" s="32"/>
      <c r="G63" s="34">
        <f t="shared" si="3"/>
        <v>561260.17990615999</v>
      </c>
      <c r="H63" s="34">
        <f t="shared" si="4"/>
        <v>8530.5934743899998</v>
      </c>
      <c r="I63" s="34">
        <f t="shared" si="1"/>
        <v>2820.5636432199999</v>
      </c>
      <c r="J63" s="34">
        <f t="shared" si="5"/>
        <v>11351.15</v>
      </c>
      <c r="K63" s="34">
        <f t="shared" si="2"/>
        <v>19644106.289999999</v>
      </c>
      <c r="L63" s="34">
        <f t="shared" si="0"/>
        <v>298570.77</v>
      </c>
      <c r="M63" s="34">
        <f t="shared" si="0"/>
        <v>98719.72</v>
      </c>
      <c r="N63" s="34">
        <f t="shared" si="0"/>
        <v>397290.25</v>
      </c>
      <c r="P63" s="39"/>
    </row>
    <row r="64" spans="2:16" x14ac:dyDescent="0.2">
      <c r="B64" s="30">
        <v>47</v>
      </c>
      <c r="C64" s="31">
        <f>[1]Cálculos!D65</f>
        <v>43221</v>
      </c>
      <c r="D64" s="30">
        <v>30</v>
      </c>
      <c r="E64" s="32">
        <f>ROUND([1]Cálculos!J65,6)</f>
        <v>1.5346E-2</v>
      </c>
      <c r="F64" s="32"/>
      <c r="G64" s="34">
        <f t="shared" si="3"/>
        <v>552729.58643177</v>
      </c>
      <c r="H64" s="34">
        <f t="shared" si="4"/>
        <v>8482.1882333800004</v>
      </c>
      <c r="I64" s="34">
        <f t="shared" si="1"/>
        <v>2777.6938964000001</v>
      </c>
      <c r="J64" s="34">
        <f t="shared" si="5"/>
        <v>11259.88</v>
      </c>
      <c r="K64" s="34">
        <f t="shared" si="2"/>
        <v>19345535.52</v>
      </c>
      <c r="L64" s="34">
        <f t="shared" si="0"/>
        <v>296876.58</v>
      </c>
      <c r="M64" s="34">
        <f t="shared" si="0"/>
        <v>97219.28</v>
      </c>
      <c r="N64" s="34">
        <f t="shared" si="0"/>
        <v>394095.8</v>
      </c>
      <c r="P64" s="39"/>
    </row>
    <row r="65" spans="2:16" x14ac:dyDescent="0.2">
      <c r="B65" s="30">
        <v>48</v>
      </c>
      <c r="C65" s="31">
        <f>[1]Cálculos!D66</f>
        <v>43252</v>
      </c>
      <c r="D65" s="30">
        <v>30</v>
      </c>
      <c r="E65" s="32">
        <f>ROUND([1]Cálculos!J66,6)</f>
        <v>1.5236E-2</v>
      </c>
      <c r="F65" s="32"/>
      <c r="G65" s="34">
        <f t="shared" si="3"/>
        <v>544247.39819839003</v>
      </c>
      <c r="H65" s="34">
        <f t="shared" si="4"/>
        <v>8292.1533589499995</v>
      </c>
      <c r="I65" s="34">
        <f t="shared" si="1"/>
        <v>2735.0674058700001</v>
      </c>
      <c r="J65" s="34">
        <f t="shared" si="5"/>
        <v>11027.22</v>
      </c>
      <c r="K65" s="34">
        <f t="shared" si="2"/>
        <v>19048658.93</v>
      </c>
      <c r="L65" s="34">
        <f t="shared" si="0"/>
        <v>290225.36</v>
      </c>
      <c r="M65" s="34">
        <f t="shared" si="0"/>
        <v>95727.35</v>
      </c>
      <c r="N65" s="34">
        <f t="shared" si="0"/>
        <v>385952.7</v>
      </c>
      <c r="P65" s="39"/>
    </row>
    <row r="66" spans="2:16" x14ac:dyDescent="0.2">
      <c r="B66" s="30">
        <v>49</v>
      </c>
      <c r="C66" s="31">
        <f>[1]Cálculos!D67</f>
        <v>43282</v>
      </c>
      <c r="D66" s="30">
        <v>30</v>
      </c>
      <c r="E66" s="32">
        <f>ROUND([1]Cálculos!J67,6)</f>
        <v>1.5469999999999999E-2</v>
      </c>
      <c r="F66" s="32"/>
      <c r="G66" s="34">
        <f t="shared" si="3"/>
        <v>535955.24483943998</v>
      </c>
      <c r="H66" s="34">
        <f t="shared" si="4"/>
        <v>8291.2276376600003</v>
      </c>
      <c r="I66" s="34">
        <f t="shared" si="1"/>
        <v>2693.3959188700001</v>
      </c>
      <c r="J66" s="34">
        <f t="shared" si="5"/>
        <v>10984.62</v>
      </c>
      <c r="K66" s="34">
        <f t="shared" si="2"/>
        <v>18758433.559999999</v>
      </c>
      <c r="L66" s="34">
        <f t="shared" si="0"/>
        <v>290192.96000000002</v>
      </c>
      <c r="M66" s="34">
        <f t="shared" si="0"/>
        <v>94268.85</v>
      </c>
      <c r="N66" s="34">
        <f t="shared" si="0"/>
        <v>384461.7</v>
      </c>
      <c r="P66" s="39"/>
    </row>
    <row r="67" spans="2:16" x14ac:dyDescent="0.2">
      <c r="B67" s="30">
        <v>50</v>
      </c>
      <c r="C67" s="31">
        <f>[1]Cálculos!D68</f>
        <v>43313</v>
      </c>
      <c r="D67" s="30">
        <v>30</v>
      </c>
      <c r="E67" s="32">
        <f>ROUND([1]Cálculos!J68,6)</f>
        <v>1.5629000000000001E-2</v>
      </c>
      <c r="F67" s="32"/>
      <c r="G67" s="34">
        <f t="shared" si="3"/>
        <v>527664.01720177999</v>
      </c>
      <c r="H67" s="34">
        <f t="shared" si="4"/>
        <v>8246.8609248400007</v>
      </c>
      <c r="I67" s="34">
        <f t="shared" si="1"/>
        <v>2651.72908401</v>
      </c>
      <c r="J67" s="34">
        <f t="shared" si="5"/>
        <v>10898.59</v>
      </c>
      <c r="K67" s="34">
        <f t="shared" si="2"/>
        <v>18468240.600000001</v>
      </c>
      <c r="L67" s="34">
        <f t="shared" si="0"/>
        <v>288640.13</v>
      </c>
      <c r="M67" s="34">
        <f t="shared" si="0"/>
        <v>92810.51</v>
      </c>
      <c r="N67" s="34">
        <f t="shared" si="0"/>
        <v>381450.65</v>
      </c>
      <c r="P67" s="39"/>
    </row>
    <row r="68" spans="2:16" x14ac:dyDescent="0.2">
      <c r="B68" s="30">
        <v>51</v>
      </c>
      <c r="C68" s="31">
        <f>[1]Cálculos!D69</f>
        <v>43344</v>
      </c>
      <c r="D68" s="30">
        <v>30</v>
      </c>
      <c r="E68" s="32">
        <f>ROUND([1]Cálculos!J69,6)</f>
        <v>1.5792E-2</v>
      </c>
      <c r="F68" s="32"/>
      <c r="G68" s="34">
        <f t="shared" si="3"/>
        <v>519417.15627694002</v>
      </c>
      <c r="H68" s="34">
        <f t="shared" si="4"/>
        <v>8202.6357319199997</v>
      </c>
      <c r="I68" s="34">
        <f t="shared" si="1"/>
        <v>2610.2852101600001</v>
      </c>
      <c r="J68" s="34">
        <f t="shared" si="5"/>
        <v>10812.92</v>
      </c>
      <c r="K68" s="34">
        <f t="shared" si="2"/>
        <v>18179600.460000001</v>
      </c>
      <c r="L68" s="34">
        <f t="shared" si="0"/>
        <v>287092.25</v>
      </c>
      <c r="M68" s="34">
        <f t="shared" si="0"/>
        <v>91359.98</v>
      </c>
      <c r="N68" s="34">
        <f t="shared" si="0"/>
        <v>378452.2</v>
      </c>
      <c r="P68" s="39"/>
    </row>
    <row r="69" spans="2:16" x14ac:dyDescent="0.2">
      <c r="B69" s="30">
        <v>52</v>
      </c>
      <c r="C69" s="31">
        <f>[1]Cálculos!D70</f>
        <v>43374</v>
      </c>
      <c r="D69" s="30">
        <v>30</v>
      </c>
      <c r="E69" s="32">
        <f>ROUND([1]Cálculos!J70,6)</f>
        <v>1.5998999999999999E-2</v>
      </c>
      <c r="F69" s="32"/>
      <c r="G69" s="34">
        <f t="shared" si="3"/>
        <v>511214.52054502</v>
      </c>
      <c r="H69" s="34">
        <f t="shared" si="4"/>
        <v>8178.9211141899996</v>
      </c>
      <c r="I69" s="34">
        <f t="shared" si="1"/>
        <v>2569.0635861199999</v>
      </c>
      <c r="J69" s="34">
        <f t="shared" si="5"/>
        <v>10747.98</v>
      </c>
      <c r="K69" s="34">
        <f t="shared" si="2"/>
        <v>17892508.210000001</v>
      </c>
      <c r="L69" s="34">
        <f t="shared" si="0"/>
        <v>286262.23</v>
      </c>
      <c r="M69" s="34">
        <f t="shared" si="0"/>
        <v>89917.22</v>
      </c>
      <c r="N69" s="34">
        <f t="shared" si="0"/>
        <v>376179.3</v>
      </c>
      <c r="P69" s="39"/>
    </row>
    <row r="70" spans="2:16" x14ac:dyDescent="0.2">
      <c r="B70" s="30">
        <v>53</v>
      </c>
      <c r="C70" s="31">
        <f>[1]Cálculos!D71</f>
        <v>43405</v>
      </c>
      <c r="D70" s="30">
        <v>30</v>
      </c>
      <c r="E70" s="32">
        <f>ROUND([1]Cálculos!J71,6)</f>
        <v>1.6233000000000001E-2</v>
      </c>
      <c r="F70" s="32"/>
      <c r="G70" s="34">
        <f t="shared" si="3"/>
        <v>503035.59943082999</v>
      </c>
      <c r="H70" s="34">
        <f t="shared" si="4"/>
        <v>8165.7768855599998</v>
      </c>
      <c r="I70" s="34">
        <f t="shared" si="1"/>
        <v>2527.9611378</v>
      </c>
      <c r="J70" s="34">
        <f t="shared" si="5"/>
        <v>10693.73</v>
      </c>
      <c r="K70" s="34">
        <f t="shared" si="2"/>
        <v>17606245.98</v>
      </c>
      <c r="L70" s="34">
        <f t="shared" si="0"/>
        <v>285802.19</v>
      </c>
      <c r="M70" s="34">
        <f t="shared" si="0"/>
        <v>88478.63</v>
      </c>
      <c r="N70" s="34">
        <f t="shared" si="0"/>
        <v>374280.55</v>
      </c>
      <c r="P70" s="39"/>
    </row>
    <row r="71" spans="2:16" x14ac:dyDescent="0.2">
      <c r="B71" s="30">
        <v>54</v>
      </c>
      <c r="C71" s="31">
        <f>[1]Cálculos!D72</f>
        <v>43435</v>
      </c>
      <c r="D71" s="30">
        <v>30</v>
      </c>
      <c r="E71" s="32">
        <f>ROUND([1]Cálculos!J72,6)</f>
        <v>1.6452000000000001E-2</v>
      </c>
      <c r="F71" s="32"/>
      <c r="G71" s="34">
        <f t="shared" si="3"/>
        <v>494869.82254527003</v>
      </c>
      <c r="H71" s="34">
        <f t="shared" si="4"/>
        <v>8141.5983205100001</v>
      </c>
      <c r="I71" s="34">
        <f t="shared" si="1"/>
        <v>2486.9247446499999</v>
      </c>
      <c r="J71" s="34">
        <f t="shared" si="5"/>
        <v>10628.52</v>
      </c>
      <c r="K71" s="34">
        <f t="shared" si="2"/>
        <v>17320443.780000001</v>
      </c>
      <c r="L71" s="34">
        <f t="shared" si="0"/>
        <v>284955.94</v>
      </c>
      <c r="M71" s="34">
        <f t="shared" si="0"/>
        <v>87042.36</v>
      </c>
      <c r="N71" s="34">
        <f t="shared" si="0"/>
        <v>371998.2</v>
      </c>
      <c r="P71" s="39"/>
    </row>
    <row r="72" spans="2:16" x14ac:dyDescent="0.2">
      <c r="B72" s="30">
        <v>55</v>
      </c>
      <c r="C72" s="31">
        <f>[1]Cálculos!D73</f>
        <v>43466</v>
      </c>
      <c r="D72" s="30">
        <v>30</v>
      </c>
      <c r="E72" s="32">
        <f>ROUND([1]Cálculos!J73,6)</f>
        <v>1.6562E-2</v>
      </c>
      <c r="F72" s="32"/>
      <c r="G72" s="34">
        <f t="shared" si="3"/>
        <v>486728.22422476002</v>
      </c>
      <c r="H72" s="34">
        <f t="shared" si="4"/>
        <v>8061.1928496099999</v>
      </c>
      <c r="I72" s="34">
        <f t="shared" si="1"/>
        <v>2446.0098587500001</v>
      </c>
      <c r="J72" s="34">
        <f t="shared" si="5"/>
        <v>10507.2</v>
      </c>
      <c r="K72" s="34">
        <f t="shared" si="2"/>
        <v>17035487.84</v>
      </c>
      <c r="L72" s="34">
        <f t="shared" si="0"/>
        <v>282141.74</v>
      </c>
      <c r="M72" s="34">
        <f t="shared" si="0"/>
        <v>85610.34</v>
      </c>
      <c r="N72" s="34">
        <f t="shared" si="0"/>
        <v>367752</v>
      </c>
      <c r="P72" s="39"/>
    </row>
    <row r="73" spans="2:16" x14ac:dyDescent="0.2">
      <c r="B73" s="30">
        <v>56</v>
      </c>
      <c r="C73" s="31">
        <f>[1]Cálculos!D74</f>
        <v>43497</v>
      </c>
      <c r="D73" s="30">
        <v>30</v>
      </c>
      <c r="E73" s="32">
        <f>ROUND([1]Cálculos!J74,6)</f>
        <v>1.6809999999999999E-2</v>
      </c>
      <c r="F73" s="32"/>
      <c r="G73" s="34">
        <f t="shared" si="3"/>
        <v>478667.03137515002</v>
      </c>
      <c r="H73" s="34">
        <f t="shared" si="4"/>
        <v>8046.3927974099997</v>
      </c>
      <c r="I73" s="34">
        <f t="shared" si="1"/>
        <v>2405.4990434699998</v>
      </c>
      <c r="J73" s="34">
        <f t="shared" si="5"/>
        <v>10451.89</v>
      </c>
      <c r="K73" s="34">
        <f t="shared" si="2"/>
        <v>16753346.09</v>
      </c>
      <c r="L73" s="34">
        <f t="shared" si="0"/>
        <v>281623.74</v>
      </c>
      <c r="M73" s="34">
        <f t="shared" si="0"/>
        <v>84192.46</v>
      </c>
      <c r="N73" s="34">
        <f t="shared" si="0"/>
        <v>365816.15</v>
      </c>
      <c r="P73" s="39"/>
    </row>
    <row r="74" spans="2:16" x14ac:dyDescent="0.2">
      <c r="B74" s="30">
        <v>57</v>
      </c>
      <c r="C74" s="31">
        <f>[1]Cálculos!D75</f>
        <v>43525</v>
      </c>
      <c r="D74" s="30">
        <v>30</v>
      </c>
      <c r="E74" s="32">
        <f>ROUND([1]Cálculos!J75,6)</f>
        <v>1.6882000000000001E-2</v>
      </c>
      <c r="F74" s="32"/>
      <c r="G74" s="34">
        <f t="shared" si="3"/>
        <v>470620.63857774</v>
      </c>
      <c r="H74" s="34">
        <f t="shared" si="4"/>
        <v>7945.0176204600002</v>
      </c>
      <c r="I74" s="34">
        <f t="shared" si="1"/>
        <v>2365.0626045499998</v>
      </c>
      <c r="J74" s="34">
        <f t="shared" si="5"/>
        <v>10310.08</v>
      </c>
      <c r="K74" s="34">
        <f t="shared" si="2"/>
        <v>16471722.35</v>
      </c>
      <c r="L74" s="34">
        <f t="shared" si="0"/>
        <v>278075.61</v>
      </c>
      <c r="M74" s="34">
        <f t="shared" si="0"/>
        <v>82777.19</v>
      </c>
      <c r="N74" s="34">
        <f t="shared" si="0"/>
        <v>360852.8</v>
      </c>
      <c r="P74" s="39"/>
    </row>
    <row r="75" spans="2:16" x14ac:dyDescent="0.2">
      <c r="B75" s="30">
        <v>58</v>
      </c>
      <c r="C75" s="31">
        <f>[1]Cálculos!D76</f>
        <v>43556</v>
      </c>
      <c r="D75" s="30">
        <v>30</v>
      </c>
      <c r="E75" s="32">
        <f>ROUND([1]Cálculos!J76,6)</f>
        <v>1.7010000000000001E-2</v>
      </c>
      <c r="F75" s="32"/>
      <c r="G75" s="34">
        <f t="shared" si="3"/>
        <v>462675.62095727999</v>
      </c>
      <c r="H75" s="34">
        <f t="shared" si="4"/>
        <v>7870.1123124799997</v>
      </c>
      <c r="I75" s="34">
        <f t="shared" si="1"/>
        <v>2325.1356176600002</v>
      </c>
      <c r="J75" s="34">
        <f t="shared" si="5"/>
        <v>10195.24</v>
      </c>
      <c r="K75" s="34">
        <f t="shared" si="2"/>
        <v>16193646.73</v>
      </c>
      <c r="L75" s="34">
        <f t="shared" si="0"/>
        <v>275453.93</v>
      </c>
      <c r="M75" s="34">
        <f t="shared" si="0"/>
        <v>81379.740000000005</v>
      </c>
      <c r="N75" s="34">
        <f t="shared" si="0"/>
        <v>356833.4</v>
      </c>
      <c r="P75" s="39"/>
    </row>
    <row r="76" spans="2:16" x14ac:dyDescent="0.2">
      <c r="B76" s="30">
        <v>59</v>
      </c>
      <c r="C76" s="31">
        <f>[1]Cálculos!D77</f>
        <v>43586</v>
      </c>
      <c r="D76" s="30">
        <v>30</v>
      </c>
      <c r="E76" s="32">
        <f>ROUND([1]Cálculos!J77,6)</f>
        <v>1.7218000000000001E-2</v>
      </c>
      <c r="F76" s="32"/>
      <c r="G76" s="34">
        <f t="shared" si="3"/>
        <v>454805.50864479999</v>
      </c>
      <c r="H76" s="34">
        <f t="shared" si="4"/>
        <v>7830.8412478399996</v>
      </c>
      <c r="I76" s="34">
        <f t="shared" si="1"/>
        <v>2285.5850608000001</v>
      </c>
      <c r="J76" s="34">
        <f t="shared" si="5"/>
        <v>10116.42</v>
      </c>
      <c r="K76" s="34">
        <f t="shared" si="2"/>
        <v>15918192.800000001</v>
      </c>
      <c r="L76" s="34">
        <f t="shared" si="0"/>
        <v>274079.44</v>
      </c>
      <c r="M76" s="34">
        <f t="shared" si="0"/>
        <v>79995.47</v>
      </c>
      <c r="N76" s="34">
        <f t="shared" si="0"/>
        <v>354074.7</v>
      </c>
      <c r="P76" s="39"/>
    </row>
    <row r="77" spans="2:16" x14ac:dyDescent="0.2">
      <c r="B77" s="30">
        <v>60</v>
      </c>
      <c r="C77" s="31">
        <f>[1]Cálculos!D78</f>
        <v>43617</v>
      </c>
      <c r="D77" s="30">
        <v>30</v>
      </c>
      <c r="E77" s="32">
        <f>ROUND([1]Cálculos!J78,6)</f>
        <v>1.737E-2</v>
      </c>
      <c r="F77" s="32"/>
      <c r="G77" s="34">
        <f t="shared" si="3"/>
        <v>446974.66739696002</v>
      </c>
      <c r="H77" s="34">
        <f t="shared" si="4"/>
        <v>7763.9499726800004</v>
      </c>
      <c r="I77" s="34">
        <f t="shared" si="1"/>
        <v>2246.2318572300001</v>
      </c>
      <c r="J77" s="34">
        <f t="shared" si="5"/>
        <v>10010.18</v>
      </c>
      <c r="K77" s="34">
        <f t="shared" si="2"/>
        <v>15644113.35</v>
      </c>
      <c r="L77" s="34">
        <f t="shared" si="0"/>
        <v>271738.23999999999</v>
      </c>
      <c r="M77" s="34">
        <f t="shared" si="0"/>
        <v>78618.11</v>
      </c>
      <c r="N77" s="34">
        <f t="shared" si="0"/>
        <v>350356.3</v>
      </c>
      <c r="P77" s="39"/>
    </row>
    <row r="78" spans="2:16" x14ac:dyDescent="0.2">
      <c r="B78" s="30">
        <v>61</v>
      </c>
      <c r="C78" s="31">
        <f>[1]Cálculos!D79</f>
        <v>43647</v>
      </c>
      <c r="D78" s="30">
        <v>30</v>
      </c>
      <c r="E78" s="32">
        <f>ROUND([1]Cálculos!J79,6)</f>
        <v>1.7510000000000001E-2</v>
      </c>
      <c r="F78" s="32"/>
      <c r="G78" s="34">
        <f t="shared" si="3"/>
        <v>439210.71742428001</v>
      </c>
      <c r="H78" s="34">
        <f t="shared" si="4"/>
        <v>7690.5796620900001</v>
      </c>
      <c r="I78" s="34">
        <f t="shared" si="1"/>
        <v>2207.21480987</v>
      </c>
      <c r="J78" s="34">
        <f t="shared" si="5"/>
        <v>9897.7900000000009</v>
      </c>
      <c r="K78" s="34">
        <f t="shared" si="2"/>
        <v>15372375.1</v>
      </c>
      <c r="L78" s="34">
        <f t="shared" si="0"/>
        <v>269170.28000000003</v>
      </c>
      <c r="M78" s="34">
        <f t="shared" si="0"/>
        <v>77252.509999999995</v>
      </c>
      <c r="N78" s="34">
        <f t="shared" si="0"/>
        <v>346422.65</v>
      </c>
      <c r="P78" s="39"/>
    </row>
    <row r="79" spans="2:16" x14ac:dyDescent="0.2">
      <c r="B79" s="30">
        <v>62</v>
      </c>
      <c r="C79" s="31">
        <f>[1]Cálculos!D80</f>
        <v>43678</v>
      </c>
      <c r="D79" s="30">
        <v>30</v>
      </c>
      <c r="E79" s="32">
        <f>ROUND([1]Cálculos!J80,6)</f>
        <v>1.7722000000000002E-2</v>
      </c>
      <c r="F79" s="32"/>
      <c r="G79" s="34">
        <f t="shared" si="3"/>
        <v>431520.13776219002</v>
      </c>
      <c r="H79" s="34">
        <f t="shared" si="4"/>
        <v>7647.3998814200004</v>
      </c>
      <c r="I79" s="34">
        <f t="shared" si="1"/>
        <v>2168.5664785499998</v>
      </c>
      <c r="J79" s="34">
        <f t="shared" si="5"/>
        <v>9815.9599999999991</v>
      </c>
      <c r="K79" s="34">
        <f t="shared" si="2"/>
        <v>15103204.82</v>
      </c>
      <c r="L79" s="34">
        <f t="shared" si="0"/>
        <v>267658.99</v>
      </c>
      <c r="M79" s="34">
        <f t="shared" si="0"/>
        <v>75899.820000000007</v>
      </c>
      <c r="N79" s="34">
        <f t="shared" si="0"/>
        <v>343558.6</v>
      </c>
      <c r="P79" s="39"/>
    </row>
    <row r="80" spans="2:16" x14ac:dyDescent="0.2">
      <c r="B80" s="30">
        <v>63</v>
      </c>
      <c r="C80" s="31">
        <f>[1]Cálculos!D81</f>
        <v>43709</v>
      </c>
      <c r="D80" s="30">
        <v>30</v>
      </c>
      <c r="E80" s="32">
        <f>ROUND([1]Cálculos!J81,6)</f>
        <v>1.7583999999999999E-2</v>
      </c>
      <c r="F80" s="32"/>
      <c r="G80" s="34">
        <f t="shared" si="3"/>
        <v>423872.73788077</v>
      </c>
      <c r="H80" s="34">
        <f t="shared" si="4"/>
        <v>7453.37822289</v>
      </c>
      <c r="I80" s="34">
        <f t="shared" si="1"/>
        <v>2130.1351434100002</v>
      </c>
      <c r="J80" s="34">
        <f t="shared" si="5"/>
        <v>9583.51</v>
      </c>
      <c r="K80" s="34">
        <f t="shared" si="2"/>
        <v>14835545.82</v>
      </c>
      <c r="L80" s="34">
        <f t="shared" si="0"/>
        <v>260868.23</v>
      </c>
      <c r="M80" s="34">
        <f t="shared" si="0"/>
        <v>74554.73</v>
      </c>
      <c r="N80" s="34">
        <f t="shared" si="0"/>
        <v>335422.84999999998</v>
      </c>
      <c r="P80" s="39"/>
    </row>
    <row r="81" spans="2:16" x14ac:dyDescent="0.2">
      <c r="B81" s="30">
        <v>64</v>
      </c>
      <c r="C81" s="31">
        <f>[1]Cálculos!D82</f>
        <v>43739</v>
      </c>
      <c r="D81" s="30">
        <v>30</v>
      </c>
      <c r="E81" s="32">
        <f>ROUND([1]Cálculos!J82,6)</f>
        <v>1.7715999999999999E-2</v>
      </c>
      <c r="F81" s="32"/>
      <c r="G81" s="34">
        <f t="shared" si="3"/>
        <v>416419.35965787998</v>
      </c>
      <c r="H81" s="34">
        <f t="shared" si="4"/>
        <v>7377.2853756900004</v>
      </c>
      <c r="I81" s="34">
        <f t="shared" si="1"/>
        <v>2092.6788470500001</v>
      </c>
      <c r="J81" s="34">
        <f t="shared" si="5"/>
        <v>9469.9599999999991</v>
      </c>
      <c r="K81" s="34">
        <f t="shared" si="2"/>
        <v>14574677.58</v>
      </c>
      <c r="L81" s="34">
        <f t="shared" si="2"/>
        <v>258204.98</v>
      </c>
      <c r="M81" s="34">
        <f t="shared" si="2"/>
        <v>73243.75</v>
      </c>
      <c r="N81" s="34">
        <f t="shared" si="2"/>
        <v>331448.59999999998</v>
      </c>
      <c r="P81" s="39"/>
    </row>
    <row r="82" spans="2:16" x14ac:dyDescent="0.2">
      <c r="B82" s="30">
        <v>65</v>
      </c>
      <c r="C82" s="31">
        <f>[1]Cálculos!D83</f>
        <v>43770</v>
      </c>
      <c r="D82" s="30">
        <v>30</v>
      </c>
      <c r="E82" s="32">
        <f>ROUND([1]Cálculos!J83,6)</f>
        <v>1.7687000000000001E-2</v>
      </c>
      <c r="F82" s="32"/>
      <c r="G82" s="34">
        <f t="shared" si="3"/>
        <v>409042.07428219001</v>
      </c>
      <c r="H82" s="34">
        <f t="shared" si="4"/>
        <v>7234.7271678200004</v>
      </c>
      <c r="I82" s="34">
        <f t="shared" ref="I82:I145" si="6">IF(H82=0,0,TRUNC((ROUND((1+$N$14)^(1/12)-1,9))*G82,8))</f>
        <v>2055.6049486000002</v>
      </c>
      <c r="J82" s="34">
        <f t="shared" si="5"/>
        <v>9290.33</v>
      </c>
      <c r="K82" s="34">
        <f t="shared" ref="K82:N145" si="7">TRUNC(G82*$L$14,2)</f>
        <v>14316472.59</v>
      </c>
      <c r="L82" s="34">
        <f t="shared" si="7"/>
        <v>253215.45</v>
      </c>
      <c r="M82" s="34">
        <f t="shared" si="7"/>
        <v>71946.17</v>
      </c>
      <c r="N82" s="34">
        <f t="shared" si="7"/>
        <v>325161.55</v>
      </c>
      <c r="P82" s="39"/>
    </row>
    <row r="83" spans="2:16" x14ac:dyDescent="0.2">
      <c r="B83" s="30">
        <v>66</v>
      </c>
      <c r="C83" s="31">
        <f>[1]Cálculos!D84</f>
        <v>43800</v>
      </c>
      <c r="D83" s="30">
        <v>30</v>
      </c>
      <c r="E83" s="32">
        <f>ROUND([1]Cálculos!J84,6)</f>
        <v>1.7748E-2</v>
      </c>
      <c r="F83" s="32"/>
      <c r="G83" s="34">
        <f t="shared" ref="G83:G146" si="8">IF(E83=0,TRUNC(TRUNC(1+F83,8)*(ROUND((1+$N$14)^(1/12)-1,9))*G82+G82*TRUNC(1+F83,8),8),TRUNC((G82-H82)*TRUNC(1+F83,8),8))</f>
        <v>401807.34711436997</v>
      </c>
      <c r="H83" s="34">
        <f t="shared" ref="H83:H146" si="9">TRUNC(G83*E83,8)</f>
        <v>7131.2767965800003</v>
      </c>
      <c r="I83" s="34">
        <f t="shared" si="6"/>
        <v>2019.24746387</v>
      </c>
      <c r="J83" s="34">
        <f t="shared" ref="J83:J146" si="10">IF(H83=0,0,TRUNC(I83+H83,2))</f>
        <v>9150.52</v>
      </c>
      <c r="K83" s="34">
        <f t="shared" si="7"/>
        <v>14063257.140000001</v>
      </c>
      <c r="L83" s="34">
        <f t="shared" si="7"/>
        <v>249594.68</v>
      </c>
      <c r="M83" s="34">
        <f t="shared" si="7"/>
        <v>70673.66</v>
      </c>
      <c r="N83" s="34">
        <f t="shared" si="7"/>
        <v>320268.2</v>
      </c>
      <c r="P83" s="39"/>
    </row>
    <row r="84" spans="2:16" x14ac:dyDescent="0.2">
      <c r="B84" s="30">
        <v>67</v>
      </c>
      <c r="C84" s="31">
        <f>[1]Cálculos!D85</f>
        <v>43831</v>
      </c>
      <c r="D84" s="30">
        <v>30</v>
      </c>
      <c r="E84" s="32">
        <f>ROUND([1]Cálculos!J85,6)</f>
        <v>1.7703E-2</v>
      </c>
      <c r="F84" s="32"/>
      <c r="G84" s="34">
        <f t="shared" si="8"/>
        <v>394676.07031779003</v>
      </c>
      <c r="H84" s="34">
        <f t="shared" si="9"/>
        <v>6986.9504728299999</v>
      </c>
      <c r="I84" s="34">
        <f t="shared" si="6"/>
        <v>1983.4098598800001</v>
      </c>
      <c r="J84" s="34">
        <f t="shared" si="10"/>
        <v>8970.36</v>
      </c>
      <c r="K84" s="34">
        <f t="shared" si="7"/>
        <v>13813662.460000001</v>
      </c>
      <c r="L84" s="34">
        <f t="shared" si="7"/>
        <v>244543.26</v>
      </c>
      <c r="M84" s="34">
        <f t="shared" si="7"/>
        <v>69419.34</v>
      </c>
      <c r="N84" s="34">
        <f t="shared" si="7"/>
        <v>313962.59999999998</v>
      </c>
      <c r="P84" s="39"/>
    </row>
    <row r="85" spans="2:16" x14ac:dyDescent="0.2">
      <c r="B85" s="30">
        <v>68</v>
      </c>
      <c r="C85" s="31">
        <f>[1]Cálculos!D86</f>
        <v>43862</v>
      </c>
      <c r="D85" s="30">
        <v>30</v>
      </c>
      <c r="E85" s="32">
        <f>ROUND([1]Cálculos!J86,6)</f>
        <v>1.7812000000000001E-2</v>
      </c>
      <c r="F85" s="32"/>
      <c r="G85" s="34">
        <f t="shared" si="8"/>
        <v>387689.11984495999</v>
      </c>
      <c r="H85" s="34">
        <f t="shared" si="9"/>
        <v>6905.5186026700003</v>
      </c>
      <c r="I85" s="34">
        <f t="shared" si="6"/>
        <v>1948.2975551300001</v>
      </c>
      <c r="J85" s="34">
        <f t="shared" si="10"/>
        <v>8853.81</v>
      </c>
      <c r="K85" s="34">
        <f t="shared" si="7"/>
        <v>13569119.189999999</v>
      </c>
      <c r="L85" s="34">
        <f t="shared" si="7"/>
        <v>241693.15</v>
      </c>
      <c r="M85" s="34">
        <f t="shared" si="7"/>
        <v>68190.41</v>
      </c>
      <c r="N85" s="34">
        <f t="shared" si="7"/>
        <v>309883.34999999998</v>
      </c>
      <c r="P85" s="39"/>
    </row>
    <row r="86" spans="2:16" x14ac:dyDescent="0.2">
      <c r="B86" s="30">
        <v>69</v>
      </c>
      <c r="C86" s="31">
        <f>[1]Cálculos!D87</f>
        <v>43891</v>
      </c>
      <c r="D86" s="30">
        <v>30</v>
      </c>
      <c r="E86" s="32">
        <f>ROUND([1]Cálculos!J87,6)</f>
        <v>1.7894E-2</v>
      </c>
      <c r="F86" s="32"/>
      <c r="G86" s="34">
        <f t="shared" si="8"/>
        <v>380783.60124228999</v>
      </c>
      <c r="H86" s="34">
        <f t="shared" si="9"/>
        <v>6813.7417606199997</v>
      </c>
      <c r="I86" s="34">
        <f t="shared" si="6"/>
        <v>1913.5944790799999</v>
      </c>
      <c r="J86" s="34">
        <f t="shared" si="10"/>
        <v>8727.33</v>
      </c>
      <c r="K86" s="34">
        <f t="shared" si="7"/>
        <v>13327426.039999999</v>
      </c>
      <c r="L86" s="34">
        <f t="shared" si="7"/>
        <v>238480.96</v>
      </c>
      <c r="M86" s="34">
        <f t="shared" si="7"/>
        <v>66975.8</v>
      </c>
      <c r="N86" s="34">
        <f t="shared" si="7"/>
        <v>305456.55</v>
      </c>
      <c r="P86" s="39"/>
    </row>
    <row r="87" spans="2:16" x14ac:dyDescent="0.2">
      <c r="B87" s="30">
        <v>70</v>
      </c>
      <c r="C87" s="31">
        <f>[1]Cálculos!D88</f>
        <v>43922</v>
      </c>
      <c r="D87" s="30">
        <v>30</v>
      </c>
      <c r="E87" s="32">
        <f>ROUND([1]Cálculos!J88,6)</f>
        <v>1.8082000000000001E-2</v>
      </c>
      <c r="F87" s="32"/>
      <c r="G87" s="34">
        <f t="shared" si="8"/>
        <v>373969.85948167002</v>
      </c>
      <c r="H87" s="34">
        <f t="shared" si="9"/>
        <v>6762.1229991399996</v>
      </c>
      <c r="I87" s="34">
        <f t="shared" si="6"/>
        <v>1879.35261947</v>
      </c>
      <c r="J87" s="34">
        <f t="shared" si="10"/>
        <v>8641.4699999999993</v>
      </c>
      <c r="K87" s="34">
        <f t="shared" si="7"/>
        <v>13088945.08</v>
      </c>
      <c r="L87" s="34">
        <f t="shared" si="7"/>
        <v>236674.3</v>
      </c>
      <c r="M87" s="34">
        <f t="shared" si="7"/>
        <v>65777.34</v>
      </c>
      <c r="N87" s="34">
        <f t="shared" si="7"/>
        <v>302451.45</v>
      </c>
      <c r="P87" s="39"/>
    </row>
    <row r="88" spans="2:16" x14ac:dyDescent="0.2">
      <c r="B88" s="30">
        <v>71</v>
      </c>
      <c r="C88" s="31">
        <f>[1]Cálculos!D89</f>
        <v>43952</v>
      </c>
      <c r="D88" s="30">
        <v>30</v>
      </c>
      <c r="E88" s="32">
        <f>ROUND([1]Cálculos!J89,6)</f>
        <v>1.8199E-2</v>
      </c>
      <c r="F88" s="32"/>
      <c r="G88" s="34">
        <f t="shared" si="8"/>
        <v>367207.73648253002</v>
      </c>
      <c r="H88" s="34">
        <f t="shared" si="9"/>
        <v>6682.8135962400002</v>
      </c>
      <c r="I88" s="34">
        <f t="shared" si="6"/>
        <v>1845.37016541</v>
      </c>
      <c r="J88" s="34">
        <f t="shared" si="10"/>
        <v>8528.18</v>
      </c>
      <c r="K88" s="34">
        <f t="shared" si="7"/>
        <v>12852270.77</v>
      </c>
      <c r="L88" s="34">
        <f t="shared" si="7"/>
        <v>233898.47</v>
      </c>
      <c r="M88" s="34">
        <f t="shared" si="7"/>
        <v>64587.95</v>
      </c>
      <c r="N88" s="34">
        <f t="shared" si="7"/>
        <v>298486.3</v>
      </c>
      <c r="P88" s="39"/>
    </row>
    <row r="89" spans="2:16" x14ac:dyDescent="0.2">
      <c r="B89" s="30">
        <v>72</v>
      </c>
      <c r="C89" s="31">
        <f>[1]Cálculos!D90</f>
        <v>43983</v>
      </c>
      <c r="D89" s="30">
        <v>30</v>
      </c>
      <c r="E89" s="32">
        <f>ROUND([1]Cálculos!J90,6)</f>
        <v>1.8304000000000001E-2</v>
      </c>
      <c r="F89" s="32"/>
      <c r="G89" s="34">
        <f t="shared" si="8"/>
        <v>360524.92288629001</v>
      </c>
      <c r="H89" s="34">
        <f t="shared" si="9"/>
        <v>6599.0481885099998</v>
      </c>
      <c r="I89" s="34">
        <f t="shared" si="6"/>
        <v>1811.78627377</v>
      </c>
      <c r="J89" s="34">
        <f t="shared" si="10"/>
        <v>8410.83</v>
      </c>
      <c r="K89" s="34">
        <f t="shared" si="7"/>
        <v>12618372.300000001</v>
      </c>
      <c r="L89" s="34">
        <f t="shared" si="7"/>
        <v>230966.68</v>
      </c>
      <c r="M89" s="34">
        <f t="shared" si="7"/>
        <v>63412.51</v>
      </c>
      <c r="N89" s="34">
        <f t="shared" si="7"/>
        <v>294379.05</v>
      </c>
      <c r="P89" s="39"/>
    </row>
    <row r="90" spans="2:16" x14ac:dyDescent="0.2">
      <c r="B90" s="30">
        <v>73</v>
      </c>
      <c r="C90" s="31">
        <f>[1]Cálculos!D91</f>
        <v>44013</v>
      </c>
      <c r="D90" s="30">
        <v>30</v>
      </c>
      <c r="E90" s="32">
        <f>ROUND([1]Cálculos!J91,6)</f>
        <v>1.8616000000000001E-2</v>
      </c>
      <c r="F90" s="32"/>
      <c r="G90" s="34">
        <f t="shared" si="8"/>
        <v>353925.87469778</v>
      </c>
      <c r="H90" s="34">
        <f t="shared" si="9"/>
        <v>6588.6840833699998</v>
      </c>
      <c r="I90" s="34">
        <f t="shared" si="6"/>
        <v>1778.6233378100001</v>
      </c>
      <c r="J90" s="34">
        <f t="shared" si="10"/>
        <v>8367.2999999999993</v>
      </c>
      <c r="K90" s="34">
        <f t="shared" si="7"/>
        <v>12387405.609999999</v>
      </c>
      <c r="L90" s="34">
        <f t="shared" si="7"/>
        <v>230603.94</v>
      </c>
      <c r="M90" s="34">
        <f t="shared" si="7"/>
        <v>62251.81</v>
      </c>
      <c r="N90" s="34">
        <f t="shared" si="7"/>
        <v>292855.5</v>
      </c>
      <c r="P90" s="39"/>
    </row>
    <row r="91" spans="2:16" x14ac:dyDescent="0.2">
      <c r="B91" s="30">
        <v>74</v>
      </c>
      <c r="C91" s="31">
        <f>[1]Cálculos!D92</f>
        <v>44044</v>
      </c>
      <c r="D91" s="30">
        <v>30</v>
      </c>
      <c r="E91" s="32">
        <f>ROUND([1]Cálculos!J92,6)</f>
        <v>1.882E-2</v>
      </c>
      <c r="F91" s="32"/>
      <c r="G91" s="34">
        <f t="shared" si="8"/>
        <v>347337.19061440998</v>
      </c>
      <c r="H91" s="34">
        <f t="shared" si="9"/>
        <v>6536.8859273600001</v>
      </c>
      <c r="I91" s="34">
        <f t="shared" si="6"/>
        <v>1745.51248575</v>
      </c>
      <c r="J91" s="34">
        <f t="shared" si="10"/>
        <v>8282.39</v>
      </c>
      <c r="K91" s="34">
        <f t="shared" si="7"/>
        <v>12156801.67</v>
      </c>
      <c r="L91" s="34">
        <f t="shared" si="7"/>
        <v>228791</v>
      </c>
      <c r="M91" s="34">
        <f t="shared" si="7"/>
        <v>61092.93</v>
      </c>
      <c r="N91" s="34">
        <f t="shared" si="7"/>
        <v>289883.65000000002</v>
      </c>
      <c r="P91" s="39"/>
    </row>
    <row r="92" spans="2:16" x14ac:dyDescent="0.2">
      <c r="B92" s="30">
        <v>75</v>
      </c>
      <c r="C92" s="31">
        <f>[1]Cálculos!D93</f>
        <v>44075</v>
      </c>
      <c r="D92" s="30">
        <v>30</v>
      </c>
      <c r="E92" s="32">
        <f>ROUND([1]Cálculos!J93,6)</f>
        <v>1.8983E-2</v>
      </c>
      <c r="F92" s="32"/>
      <c r="G92" s="34">
        <f t="shared" si="8"/>
        <v>340800.30468705</v>
      </c>
      <c r="H92" s="34">
        <f t="shared" si="9"/>
        <v>6469.4121838700003</v>
      </c>
      <c r="I92" s="34">
        <f t="shared" si="6"/>
        <v>1712.66194077</v>
      </c>
      <c r="J92" s="34">
        <f t="shared" si="10"/>
        <v>8182.07</v>
      </c>
      <c r="K92" s="34">
        <f t="shared" si="7"/>
        <v>11928010.66</v>
      </c>
      <c r="L92" s="34">
        <f t="shared" si="7"/>
        <v>226429.42</v>
      </c>
      <c r="M92" s="34">
        <f t="shared" si="7"/>
        <v>59943.16</v>
      </c>
      <c r="N92" s="34">
        <f t="shared" si="7"/>
        <v>286372.45</v>
      </c>
      <c r="P92" s="39"/>
    </row>
    <row r="93" spans="2:16" x14ac:dyDescent="0.2">
      <c r="B93" s="30">
        <v>76</v>
      </c>
      <c r="C93" s="31">
        <f>[1]Cálculos!D94</f>
        <v>44105</v>
      </c>
      <c r="D93" s="30">
        <v>30</v>
      </c>
      <c r="E93" s="32">
        <f>ROUND([1]Cálculos!J94,6)</f>
        <v>1.9349999999999999E-2</v>
      </c>
      <c r="F93" s="32"/>
      <c r="G93" s="34">
        <f t="shared" si="8"/>
        <v>334330.89250318002</v>
      </c>
      <c r="H93" s="34">
        <f t="shared" si="9"/>
        <v>6469.3027699300001</v>
      </c>
      <c r="I93" s="34">
        <f t="shared" si="6"/>
        <v>1680.1504791499999</v>
      </c>
      <c r="J93" s="34">
        <f t="shared" si="10"/>
        <v>8149.45</v>
      </c>
      <c r="K93" s="34">
        <f t="shared" si="7"/>
        <v>11701581.23</v>
      </c>
      <c r="L93" s="34">
        <f t="shared" si="7"/>
        <v>226425.59</v>
      </c>
      <c r="M93" s="34">
        <f t="shared" si="7"/>
        <v>58805.26</v>
      </c>
      <c r="N93" s="34">
        <f t="shared" si="7"/>
        <v>285230.75</v>
      </c>
      <c r="P93" s="39"/>
    </row>
    <row r="94" spans="2:16" x14ac:dyDescent="0.2">
      <c r="B94" s="30">
        <v>77</v>
      </c>
      <c r="C94" s="31">
        <f>[1]Cálculos!D95</f>
        <v>44136</v>
      </c>
      <c r="D94" s="30">
        <v>30</v>
      </c>
      <c r="E94" s="32">
        <f>ROUND([1]Cálculos!J95,6)</f>
        <v>1.9675999999999999E-2</v>
      </c>
      <c r="F94" s="32"/>
      <c r="G94" s="34">
        <f t="shared" si="8"/>
        <v>327861.58973324997</v>
      </c>
      <c r="H94" s="34">
        <f t="shared" si="9"/>
        <v>6451.0046395899999</v>
      </c>
      <c r="I94" s="34">
        <f t="shared" si="6"/>
        <v>1647.63956738</v>
      </c>
      <c r="J94" s="34">
        <f t="shared" si="10"/>
        <v>8098.64</v>
      </c>
      <c r="K94" s="34">
        <f t="shared" si="7"/>
        <v>11475155.640000001</v>
      </c>
      <c r="L94" s="34">
        <f t="shared" si="7"/>
        <v>225785.16</v>
      </c>
      <c r="M94" s="34">
        <f t="shared" si="7"/>
        <v>57667.38</v>
      </c>
      <c r="N94" s="34">
        <f t="shared" si="7"/>
        <v>283452.40000000002</v>
      </c>
      <c r="P94" s="39"/>
    </row>
    <row r="95" spans="2:16" x14ac:dyDescent="0.2">
      <c r="B95" s="30">
        <v>78</v>
      </c>
      <c r="C95" s="31">
        <f>[1]Cálculos!D96</f>
        <v>44166</v>
      </c>
      <c r="D95" s="30">
        <v>30</v>
      </c>
      <c r="E95" s="32">
        <f>ROUND([1]Cálculos!J96,6)</f>
        <v>1.9958E-2</v>
      </c>
      <c r="F95" s="32"/>
      <c r="G95" s="34">
        <f t="shared" si="8"/>
        <v>321410.58509365999</v>
      </c>
      <c r="H95" s="34">
        <f t="shared" si="9"/>
        <v>6414.7124572900002</v>
      </c>
      <c r="I95" s="34">
        <f t="shared" si="6"/>
        <v>1615.22061125</v>
      </c>
      <c r="J95" s="34">
        <f t="shared" si="10"/>
        <v>8029.93</v>
      </c>
      <c r="K95" s="34">
        <f t="shared" si="7"/>
        <v>11249370.470000001</v>
      </c>
      <c r="L95" s="34">
        <f t="shared" si="7"/>
        <v>224514.93</v>
      </c>
      <c r="M95" s="34">
        <f t="shared" si="7"/>
        <v>56532.72</v>
      </c>
      <c r="N95" s="34">
        <f t="shared" si="7"/>
        <v>281047.55</v>
      </c>
      <c r="P95" s="39"/>
    </row>
    <row r="96" spans="2:16" x14ac:dyDescent="0.2">
      <c r="B96" s="30">
        <v>79</v>
      </c>
      <c r="C96" s="31">
        <f>[1]Cálculos!D97</f>
        <v>44197</v>
      </c>
      <c r="D96" s="30">
        <v>30</v>
      </c>
      <c r="E96" s="32">
        <f>ROUND([1]Cálculos!J97,6)</f>
        <v>2.0298E-2</v>
      </c>
      <c r="F96" s="32"/>
      <c r="G96" s="34">
        <f t="shared" si="8"/>
        <v>314995.87263637001</v>
      </c>
      <c r="H96" s="34">
        <f t="shared" si="9"/>
        <v>6393.7862227699998</v>
      </c>
      <c r="I96" s="34">
        <f t="shared" si="6"/>
        <v>1582.9840382899999</v>
      </c>
      <c r="J96" s="34">
        <f t="shared" si="10"/>
        <v>7976.77</v>
      </c>
      <c r="K96" s="34">
        <f t="shared" si="7"/>
        <v>11024855.539999999</v>
      </c>
      <c r="L96" s="34">
        <f t="shared" si="7"/>
        <v>223782.51</v>
      </c>
      <c r="M96" s="34">
        <f t="shared" si="7"/>
        <v>55404.44</v>
      </c>
      <c r="N96" s="34">
        <f t="shared" si="7"/>
        <v>279186.95</v>
      </c>
      <c r="P96" s="39"/>
    </row>
    <row r="97" spans="2:16" x14ac:dyDescent="0.2">
      <c r="B97" s="30">
        <v>80</v>
      </c>
      <c r="C97" s="31">
        <f>[1]Cálculos!D98</f>
        <v>44228</v>
      </c>
      <c r="D97" s="30">
        <v>30</v>
      </c>
      <c r="E97" s="32">
        <f>ROUND([1]Cálculos!J98,6)</f>
        <v>2.0614E-2</v>
      </c>
      <c r="F97" s="32"/>
      <c r="G97" s="34">
        <f t="shared" si="8"/>
        <v>308602.08641360002</v>
      </c>
      <c r="H97" s="34">
        <f t="shared" si="9"/>
        <v>6361.5234093199997</v>
      </c>
      <c r="I97" s="34">
        <f t="shared" si="6"/>
        <v>1550.8526282800001</v>
      </c>
      <c r="J97" s="34">
        <f t="shared" si="10"/>
        <v>7912.37</v>
      </c>
      <c r="K97" s="34">
        <f t="shared" si="7"/>
        <v>10801073.02</v>
      </c>
      <c r="L97" s="34">
        <f t="shared" si="7"/>
        <v>222653.31</v>
      </c>
      <c r="M97" s="34">
        <f t="shared" si="7"/>
        <v>54279.839999999997</v>
      </c>
      <c r="N97" s="34">
        <f t="shared" si="7"/>
        <v>276932.95</v>
      </c>
      <c r="P97" s="39"/>
    </row>
    <row r="98" spans="2:16" x14ac:dyDescent="0.2">
      <c r="B98" s="30">
        <v>81</v>
      </c>
      <c r="C98" s="31">
        <f>[1]Cálculos!D99</f>
        <v>44256</v>
      </c>
      <c r="D98" s="30">
        <v>30</v>
      </c>
      <c r="E98" s="32">
        <f>ROUND([1]Cálculos!J99,6)</f>
        <v>2.0986000000000001E-2</v>
      </c>
      <c r="F98" s="32"/>
      <c r="G98" s="34">
        <f t="shared" si="8"/>
        <v>302240.56300427997</v>
      </c>
      <c r="H98" s="34">
        <f t="shared" si="9"/>
        <v>6342.8204551999997</v>
      </c>
      <c r="I98" s="34">
        <f t="shared" si="6"/>
        <v>1518.8833522</v>
      </c>
      <c r="J98" s="34">
        <f t="shared" si="10"/>
        <v>7861.7</v>
      </c>
      <c r="K98" s="34">
        <f t="shared" si="7"/>
        <v>10578419.699999999</v>
      </c>
      <c r="L98" s="34">
        <f t="shared" si="7"/>
        <v>221998.71</v>
      </c>
      <c r="M98" s="34">
        <f t="shared" si="7"/>
        <v>53160.91</v>
      </c>
      <c r="N98" s="34">
        <f t="shared" si="7"/>
        <v>275159.5</v>
      </c>
      <c r="P98" s="39"/>
    </row>
    <row r="99" spans="2:16" x14ac:dyDescent="0.2">
      <c r="B99" s="30">
        <v>82</v>
      </c>
      <c r="C99" s="31">
        <f>[1]Cálculos!D100</f>
        <v>44287</v>
      </c>
      <c r="D99" s="30">
        <v>30</v>
      </c>
      <c r="E99" s="32">
        <f>ROUND([1]Cálculos!J100,6)</f>
        <v>2.1197000000000001E-2</v>
      </c>
      <c r="F99" s="32"/>
      <c r="G99" s="34">
        <f t="shared" si="8"/>
        <v>295897.74254907999</v>
      </c>
      <c r="H99" s="34">
        <f t="shared" si="9"/>
        <v>6272.1444488099996</v>
      </c>
      <c r="I99" s="34">
        <f t="shared" si="6"/>
        <v>1487.0080661699999</v>
      </c>
      <c r="J99" s="34">
        <f t="shared" si="10"/>
        <v>7759.15</v>
      </c>
      <c r="K99" s="34">
        <f t="shared" si="7"/>
        <v>10356420.98</v>
      </c>
      <c r="L99" s="34">
        <f t="shared" si="7"/>
        <v>219525.05</v>
      </c>
      <c r="M99" s="34">
        <f t="shared" si="7"/>
        <v>52045.279999999999</v>
      </c>
      <c r="N99" s="34">
        <f t="shared" si="7"/>
        <v>271570.25</v>
      </c>
      <c r="P99" s="39"/>
    </row>
    <row r="100" spans="2:16" x14ac:dyDescent="0.2">
      <c r="B100" s="30">
        <v>83</v>
      </c>
      <c r="C100" s="31">
        <f>[1]Cálculos!D101</f>
        <v>44317</v>
      </c>
      <c r="D100" s="30">
        <v>30</v>
      </c>
      <c r="E100" s="32">
        <f>ROUND([1]Cálculos!J101,6)</f>
        <v>2.1079000000000001E-2</v>
      </c>
      <c r="F100" s="32"/>
      <c r="G100" s="34">
        <f t="shared" si="8"/>
        <v>289625.59810027003</v>
      </c>
      <c r="H100" s="34">
        <f t="shared" si="9"/>
        <v>6105.0179823500002</v>
      </c>
      <c r="I100" s="34">
        <f t="shared" si="6"/>
        <v>1455.4879562000001</v>
      </c>
      <c r="J100" s="34">
        <f t="shared" si="10"/>
        <v>7560.5</v>
      </c>
      <c r="K100" s="34">
        <f t="shared" si="7"/>
        <v>10136895.93</v>
      </c>
      <c r="L100" s="34">
        <f t="shared" si="7"/>
        <v>213675.62</v>
      </c>
      <c r="M100" s="34">
        <f t="shared" si="7"/>
        <v>50942.07</v>
      </c>
      <c r="N100" s="34">
        <f t="shared" si="7"/>
        <v>264617.5</v>
      </c>
      <c r="P100" s="39"/>
    </row>
    <row r="101" spans="2:16" x14ac:dyDescent="0.2">
      <c r="B101" s="30">
        <v>84</v>
      </c>
      <c r="C101" s="31">
        <f>[1]Cálculos!D102</f>
        <v>44348</v>
      </c>
      <c r="D101" s="30">
        <v>30</v>
      </c>
      <c r="E101" s="32">
        <f>ROUND([1]Cálculos!J102,6)</f>
        <v>2.1094000000000002E-2</v>
      </c>
      <c r="F101" s="32"/>
      <c r="G101" s="34">
        <f t="shared" si="8"/>
        <v>283520.58011792001</v>
      </c>
      <c r="H101" s="34">
        <f t="shared" si="9"/>
        <v>5980.5831170000001</v>
      </c>
      <c r="I101" s="34">
        <f t="shared" si="6"/>
        <v>1424.80772557</v>
      </c>
      <c r="J101" s="34">
        <f t="shared" si="10"/>
        <v>7405.39</v>
      </c>
      <c r="K101" s="34">
        <f t="shared" si="7"/>
        <v>9923220.3000000007</v>
      </c>
      <c r="L101" s="34">
        <f t="shared" si="7"/>
        <v>209320.4</v>
      </c>
      <c r="M101" s="34">
        <f t="shared" si="7"/>
        <v>49868.27</v>
      </c>
      <c r="N101" s="34">
        <f t="shared" si="7"/>
        <v>259188.65</v>
      </c>
      <c r="P101" s="39"/>
    </row>
    <row r="102" spans="2:16" x14ac:dyDescent="0.2">
      <c r="B102" s="30">
        <v>85</v>
      </c>
      <c r="C102" s="31">
        <f>[1]Cálculos!D103</f>
        <v>44378</v>
      </c>
      <c r="D102" s="30">
        <v>30</v>
      </c>
      <c r="E102" s="32">
        <f>ROUND([1]Cálculos!J103,6)</f>
        <v>2.1312000000000001E-2</v>
      </c>
      <c r="F102" s="32"/>
      <c r="G102" s="34">
        <f t="shared" si="8"/>
        <v>277539.99700092</v>
      </c>
      <c r="H102" s="34">
        <f t="shared" si="9"/>
        <v>5914.9324160799997</v>
      </c>
      <c r="I102" s="34">
        <f t="shared" si="6"/>
        <v>1394.7528314000001</v>
      </c>
      <c r="J102" s="34">
        <f t="shared" si="10"/>
        <v>7309.68</v>
      </c>
      <c r="K102" s="34">
        <f t="shared" si="7"/>
        <v>9713899.8900000006</v>
      </c>
      <c r="L102" s="34">
        <f t="shared" si="7"/>
        <v>207022.63</v>
      </c>
      <c r="M102" s="34">
        <f t="shared" si="7"/>
        <v>48816.34</v>
      </c>
      <c r="N102" s="34">
        <f t="shared" si="7"/>
        <v>255838.8</v>
      </c>
      <c r="P102" s="39"/>
    </row>
    <row r="103" spans="2:16" x14ac:dyDescent="0.2">
      <c r="B103" s="30">
        <v>86</v>
      </c>
      <c r="C103" s="31">
        <f>[1]Cálculos!D104</f>
        <v>44409</v>
      </c>
      <c r="D103" s="30">
        <v>30</v>
      </c>
      <c r="E103" s="32">
        <f>ROUND([1]Cálculos!J104,6)</f>
        <v>2.1205999999999999E-2</v>
      </c>
      <c r="F103" s="32"/>
      <c r="G103" s="34">
        <f t="shared" si="8"/>
        <v>271625.06458483997</v>
      </c>
      <c r="H103" s="34">
        <f t="shared" si="9"/>
        <v>5760.0811195799997</v>
      </c>
      <c r="I103" s="34">
        <f t="shared" si="6"/>
        <v>1365.0278590600001</v>
      </c>
      <c r="J103" s="34">
        <f t="shared" si="10"/>
        <v>7125.1</v>
      </c>
      <c r="K103" s="34">
        <f t="shared" si="7"/>
        <v>9506877.2599999998</v>
      </c>
      <c r="L103" s="34">
        <f t="shared" si="7"/>
        <v>201602.83</v>
      </c>
      <c r="M103" s="34">
        <f t="shared" si="7"/>
        <v>47775.97</v>
      </c>
      <c r="N103" s="34">
        <f t="shared" si="7"/>
        <v>249378.5</v>
      </c>
      <c r="P103" s="39"/>
    </row>
    <row r="104" spans="2:16" x14ac:dyDescent="0.2">
      <c r="B104" s="30">
        <v>87</v>
      </c>
      <c r="C104" s="31">
        <f>[1]Cálculos!D105</f>
        <v>44440</v>
      </c>
      <c r="D104" s="30">
        <v>30</v>
      </c>
      <c r="E104" s="32">
        <f>ROUND([1]Cálculos!J105,6)</f>
        <v>2.1218999999999998E-2</v>
      </c>
      <c r="F104" s="32"/>
      <c r="G104" s="34">
        <f t="shared" si="8"/>
        <v>265864.98346526001</v>
      </c>
      <c r="H104" s="34">
        <f t="shared" si="9"/>
        <v>5641.3890841399998</v>
      </c>
      <c r="I104" s="34">
        <f t="shared" si="6"/>
        <v>1336.0810782799999</v>
      </c>
      <c r="J104" s="34">
        <f t="shared" si="10"/>
        <v>6977.47</v>
      </c>
      <c r="K104" s="34">
        <f t="shared" si="7"/>
        <v>9305274.4199999999</v>
      </c>
      <c r="L104" s="34">
        <f t="shared" si="7"/>
        <v>197448.61</v>
      </c>
      <c r="M104" s="34">
        <f t="shared" si="7"/>
        <v>46762.83</v>
      </c>
      <c r="N104" s="34">
        <f t="shared" si="7"/>
        <v>244211.45</v>
      </c>
      <c r="P104" s="39"/>
    </row>
    <row r="105" spans="2:16" x14ac:dyDescent="0.2">
      <c r="B105" s="30">
        <v>88</v>
      </c>
      <c r="C105" s="31">
        <f>[1]Cálculos!D106</f>
        <v>44470</v>
      </c>
      <c r="D105" s="30">
        <v>30</v>
      </c>
      <c r="E105" s="32">
        <f>ROUND([1]Cálculos!J106,6)</f>
        <v>2.1264000000000002E-2</v>
      </c>
      <c r="F105" s="32"/>
      <c r="G105" s="34">
        <f t="shared" si="8"/>
        <v>260223.59438112</v>
      </c>
      <c r="H105" s="34">
        <f t="shared" si="9"/>
        <v>5533.3945109200004</v>
      </c>
      <c r="I105" s="34">
        <f t="shared" si="6"/>
        <v>1307.73077388</v>
      </c>
      <c r="J105" s="34">
        <f t="shared" si="10"/>
        <v>6841.12</v>
      </c>
      <c r="K105" s="34">
        <f t="shared" si="7"/>
        <v>9107825.8000000007</v>
      </c>
      <c r="L105" s="34">
        <f t="shared" si="7"/>
        <v>193668.8</v>
      </c>
      <c r="M105" s="34">
        <f t="shared" si="7"/>
        <v>45770.57</v>
      </c>
      <c r="N105" s="34">
        <f t="shared" si="7"/>
        <v>239439.2</v>
      </c>
      <c r="P105" s="39"/>
    </row>
    <row r="106" spans="2:16" x14ac:dyDescent="0.2">
      <c r="B106" s="30">
        <v>89</v>
      </c>
      <c r="C106" s="31">
        <f>[1]Cálculos!D107</f>
        <v>44501</v>
      </c>
      <c r="D106" s="30">
        <v>30</v>
      </c>
      <c r="E106" s="32">
        <f>ROUND([1]Cálculos!J107,6)</f>
        <v>2.1616E-2</v>
      </c>
      <c r="F106" s="32"/>
      <c r="G106" s="34">
        <f t="shared" si="8"/>
        <v>254690.19987020001</v>
      </c>
      <c r="H106" s="34">
        <f t="shared" si="9"/>
        <v>5505.3833603900002</v>
      </c>
      <c r="I106" s="34">
        <f t="shared" si="6"/>
        <v>1279.92318671</v>
      </c>
      <c r="J106" s="34">
        <f t="shared" si="10"/>
        <v>6785.3</v>
      </c>
      <c r="K106" s="34">
        <f t="shared" si="7"/>
        <v>8914156.9900000002</v>
      </c>
      <c r="L106" s="34">
        <f t="shared" si="7"/>
        <v>192688.41</v>
      </c>
      <c r="M106" s="34">
        <f t="shared" si="7"/>
        <v>44797.31</v>
      </c>
      <c r="N106" s="34">
        <f t="shared" si="7"/>
        <v>237485.5</v>
      </c>
      <c r="P106" s="39"/>
    </row>
    <row r="107" spans="2:16" x14ac:dyDescent="0.2">
      <c r="B107" s="30">
        <v>90</v>
      </c>
      <c r="C107" s="31">
        <f>[1]Cálculos!D108</f>
        <v>44531</v>
      </c>
      <c r="D107" s="30">
        <v>30</v>
      </c>
      <c r="E107" s="32">
        <f>ROUND([1]Cálculos!J108,6)</f>
        <v>2.1912000000000001E-2</v>
      </c>
      <c r="F107" s="32"/>
      <c r="G107" s="34">
        <f t="shared" si="8"/>
        <v>249184.81650981001</v>
      </c>
      <c r="H107" s="34">
        <f t="shared" si="9"/>
        <v>5460.1376993599997</v>
      </c>
      <c r="I107" s="34">
        <f t="shared" si="6"/>
        <v>1252.2563671</v>
      </c>
      <c r="J107" s="34">
        <f t="shared" si="10"/>
        <v>6712.39</v>
      </c>
      <c r="K107" s="34">
        <f t="shared" si="7"/>
        <v>8721468.5700000003</v>
      </c>
      <c r="L107" s="34">
        <f t="shared" si="7"/>
        <v>191104.81</v>
      </c>
      <c r="M107" s="34">
        <f t="shared" si="7"/>
        <v>43828.97</v>
      </c>
      <c r="N107" s="34">
        <f t="shared" si="7"/>
        <v>234933.65</v>
      </c>
      <c r="P107" s="39"/>
    </row>
    <row r="108" spans="2:16" x14ac:dyDescent="0.2">
      <c r="B108" s="30">
        <v>91</v>
      </c>
      <c r="C108" s="31">
        <f>[1]Cálculos!D109</f>
        <v>44562</v>
      </c>
      <c r="D108" s="30">
        <v>30</v>
      </c>
      <c r="E108" s="32">
        <f>ROUND([1]Cálculos!J109,6)</f>
        <v>2.2037999999999999E-2</v>
      </c>
      <c r="F108" s="32"/>
      <c r="G108" s="34">
        <f t="shared" si="8"/>
        <v>243724.67881044999</v>
      </c>
      <c r="H108" s="34">
        <f t="shared" si="9"/>
        <v>5371.2044716199998</v>
      </c>
      <c r="I108" s="34">
        <f t="shared" si="6"/>
        <v>1224.81692559</v>
      </c>
      <c r="J108" s="34">
        <f t="shared" si="10"/>
        <v>6596.02</v>
      </c>
      <c r="K108" s="34">
        <f t="shared" si="7"/>
        <v>8530363.75</v>
      </c>
      <c r="L108" s="34">
        <f t="shared" si="7"/>
        <v>187992.15</v>
      </c>
      <c r="M108" s="34">
        <f t="shared" si="7"/>
        <v>42868.59</v>
      </c>
      <c r="N108" s="34">
        <f t="shared" si="7"/>
        <v>230860.7</v>
      </c>
      <c r="P108" s="39"/>
    </row>
    <row r="109" spans="2:16" x14ac:dyDescent="0.2">
      <c r="B109" s="30">
        <v>92</v>
      </c>
      <c r="C109" s="31">
        <f>[1]Cálculos!D110</f>
        <v>44593</v>
      </c>
      <c r="D109" s="30">
        <v>30</v>
      </c>
      <c r="E109" s="32">
        <f>ROUND([1]Cálculos!J110,6)</f>
        <v>2.2029E-2</v>
      </c>
      <c r="F109" s="32"/>
      <c r="G109" s="34">
        <f t="shared" si="8"/>
        <v>238353.47433883001</v>
      </c>
      <c r="H109" s="34">
        <f t="shared" si="9"/>
        <v>5250.68868621</v>
      </c>
      <c r="I109" s="34">
        <f t="shared" si="6"/>
        <v>1197.8244101800001</v>
      </c>
      <c r="J109" s="34">
        <f t="shared" si="10"/>
        <v>6448.51</v>
      </c>
      <c r="K109" s="34">
        <f t="shared" si="7"/>
        <v>8342371.5999999996</v>
      </c>
      <c r="L109" s="34">
        <f t="shared" si="7"/>
        <v>183774.1</v>
      </c>
      <c r="M109" s="34">
        <f t="shared" si="7"/>
        <v>41923.85</v>
      </c>
      <c r="N109" s="34">
        <f t="shared" si="7"/>
        <v>225697.85</v>
      </c>
      <c r="P109" s="39"/>
    </row>
    <row r="110" spans="2:16" x14ac:dyDescent="0.2">
      <c r="B110" s="30">
        <v>93</v>
      </c>
      <c r="C110" s="31">
        <f>[1]Cálculos!D111</f>
        <v>44621</v>
      </c>
      <c r="D110" s="30">
        <v>30</v>
      </c>
      <c r="E110" s="32">
        <f>ROUND([1]Cálculos!J111,6)</f>
        <v>2.2291999999999999E-2</v>
      </c>
      <c r="F110" s="32"/>
      <c r="G110" s="34">
        <f t="shared" si="8"/>
        <v>233102.78565261999</v>
      </c>
      <c r="H110" s="34">
        <f t="shared" si="9"/>
        <v>5196.32729776</v>
      </c>
      <c r="I110" s="34">
        <f t="shared" si="6"/>
        <v>1171.43753625</v>
      </c>
      <c r="J110" s="34">
        <f t="shared" si="10"/>
        <v>6367.76</v>
      </c>
      <c r="K110" s="34">
        <f t="shared" si="7"/>
        <v>8158597.4900000002</v>
      </c>
      <c r="L110" s="34">
        <f t="shared" si="7"/>
        <v>181871.45</v>
      </c>
      <c r="M110" s="34">
        <f t="shared" si="7"/>
        <v>41000.31</v>
      </c>
      <c r="N110" s="34">
        <f t="shared" si="7"/>
        <v>222871.6</v>
      </c>
      <c r="P110" s="39"/>
    </row>
    <row r="111" spans="2:16" x14ac:dyDescent="0.2">
      <c r="B111" s="30">
        <v>94</v>
      </c>
      <c r="C111" s="31">
        <f>[1]Cálculos!D112</f>
        <v>44652</v>
      </c>
      <c r="D111" s="30">
        <v>30</v>
      </c>
      <c r="E111" s="32">
        <f>ROUND([1]Cálculos!J112,6)</f>
        <v>2.2556E-2</v>
      </c>
      <c r="F111" s="32"/>
      <c r="G111" s="34">
        <f t="shared" si="8"/>
        <v>227906.45835485999</v>
      </c>
      <c r="H111" s="34">
        <f t="shared" si="9"/>
        <v>5140.6580746500003</v>
      </c>
      <c r="I111" s="34">
        <f t="shared" si="6"/>
        <v>1145.32385069</v>
      </c>
      <c r="J111" s="34">
        <f t="shared" si="10"/>
        <v>6285.98</v>
      </c>
      <c r="K111" s="34">
        <f t="shared" si="7"/>
        <v>7976726.04</v>
      </c>
      <c r="L111" s="34">
        <f t="shared" si="7"/>
        <v>179923.03</v>
      </c>
      <c r="M111" s="34">
        <f t="shared" si="7"/>
        <v>40086.33</v>
      </c>
      <c r="N111" s="34">
        <f t="shared" si="7"/>
        <v>220009.3</v>
      </c>
      <c r="P111" s="39"/>
    </row>
    <row r="112" spans="2:16" x14ac:dyDescent="0.2">
      <c r="B112" s="30">
        <v>95</v>
      </c>
      <c r="C112" s="31">
        <f>[1]Cálculos!D113</f>
        <v>44682</v>
      </c>
      <c r="D112" s="30">
        <v>30</v>
      </c>
      <c r="E112" s="32">
        <f>ROUND([1]Cálculos!J113,6)</f>
        <v>2.2543000000000001E-2</v>
      </c>
      <c r="F112" s="32"/>
      <c r="G112" s="34">
        <f t="shared" si="8"/>
        <v>222765.80028021001</v>
      </c>
      <c r="H112" s="34">
        <f t="shared" si="9"/>
        <v>5021.8094357099999</v>
      </c>
      <c r="I112" s="34">
        <f t="shared" si="6"/>
        <v>1119.48992591</v>
      </c>
      <c r="J112" s="34">
        <f t="shared" si="10"/>
        <v>6141.29</v>
      </c>
      <c r="K112" s="34">
        <f t="shared" si="7"/>
        <v>7796803</v>
      </c>
      <c r="L112" s="34">
        <f t="shared" si="7"/>
        <v>175763.33</v>
      </c>
      <c r="M112" s="34">
        <f t="shared" si="7"/>
        <v>39182.14</v>
      </c>
      <c r="N112" s="34">
        <f t="shared" si="7"/>
        <v>214945.15</v>
      </c>
      <c r="P112" s="39"/>
    </row>
    <row r="113" spans="2:16" x14ac:dyDescent="0.2">
      <c r="B113" s="30">
        <v>96</v>
      </c>
      <c r="C113" s="31">
        <f>[1]Cálculos!D114</f>
        <v>44713</v>
      </c>
      <c r="D113" s="30">
        <v>30</v>
      </c>
      <c r="E113" s="32">
        <f>ROUND([1]Cálculos!J114,6)</f>
        <v>2.2787000000000002E-2</v>
      </c>
      <c r="F113" s="32"/>
      <c r="G113" s="34">
        <f t="shared" si="8"/>
        <v>217743.99084449999</v>
      </c>
      <c r="H113" s="34">
        <f t="shared" si="9"/>
        <v>4961.7323193700004</v>
      </c>
      <c r="I113" s="34">
        <f t="shared" si="6"/>
        <v>1094.25326451</v>
      </c>
      <c r="J113" s="34">
        <f t="shared" si="10"/>
        <v>6055.98</v>
      </c>
      <c r="K113" s="34">
        <f t="shared" si="7"/>
        <v>7621039.6699999999</v>
      </c>
      <c r="L113" s="34">
        <f t="shared" si="7"/>
        <v>173660.63</v>
      </c>
      <c r="M113" s="34">
        <f t="shared" si="7"/>
        <v>38298.86</v>
      </c>
      <c r="N113" s="34">
        <f t="shared" si="7"/>
        <v>211959.3</v>
      </c>
      <c r="P113" s="39"/>
    </row>
    <row r="114" spans="2:16" x14ac:dyDescent="0.2">
      <c r="B114" s="30">
        <v>97</v>
      </c>
      <c r="C114" s="31">
        <f>[1]Cálculos!D115</f>
        <v>44743</v>
      </c>
      <c r="D114" s="30">
        <v>30</v>
      </c>
      <c r="E114" s="32">
        <f>ROUND([1]Cálculos!J115,6)</f>
        <v>2.3088999999999998E-2</v>
      </c>
      <c r="F114" s="32"/>
      <c r="G114" s="34">
        <f t="shared" si="8"/>
        <v>212782.25852512999</v>
      </c>
      <c r="H114" s="34">
        <f t="shared" si="9"/>
        <v>4912.9295670800002</v>
      </c>
      <c r="I114" s="34">
        <f t="shared" si="6"/>
        <v>1069.3185153699999</v>
      </c>
      <c r="J114" s="34">
        <f t="shared" si="10"/>
        <v>5982.24</v>
      </c>
      <c r="K114" s="34">
        <f t="shared" si="7"/>
        <v>7447379.04</v>
      </c>
      <c r="L114" s="34">
        <f t="shared" si="7"/>
        <v>171952.53</v>
      </c>
      <c r="M114" s="34">
        <f t="shared" si="7"/>
        <v>37426.14</v>
      </c>
      <c r="N114" s="34">
        <f t="shared" si="7"/>
        <v>209378.4</v>
      </c>
      <c r="P114" s="39"/>
    </row>
    <row r="115" spans="2:16" x14ac:dyDescent="0.2">
      <c r="B115" s="30">
        <v>98</v>
      </c>
      <c r="C115" s="31">
        <f>[1]Cálculos!D116</f>
        <v>44774</v>
      </c>
      <c r="D115" s="30">
        <v>30</v>
      </c>
      <c r="E115" s="32">
        <f>ROUND([1]Cálculos!J116,6)</f>
        <v>2.3393000000000001E-2</v>
      </c>
      <c r="F115" s="32"/>
      <c r="G115" s="34">
        <f t="shared" si="8"/>
        <v>207869.32895805</v>
      </c>
      <c r="H115" s="34">
        <f t="shared" si="9"/>
        <v>4862.6872123100002</v>
      </c>
      <c r="I115" s="34">
        <f t="shared" si="6"/>
        <v>1044.6290201700001</v>
      </c>
      <c r="J115" s="34">
        <f t="shared" si="10"/>
        <v>5907.31</v>
      </c>
      <c r="K115" s="34">
        <f t="shared" si="7"/>
        <v>7275426.5099999998</v>
      </c>
      <c r="L115" s="34">
        <f t="shared" si="7"/>
        <v>170194.05</v>
      </c>
      <c r="M115" s="34">
        <f t="shared" si="7"/>
        <v>36562.01</v>
      </c>
      <c r="N115" s="34">
        <f t="shared" si="7"/>
        <v>206755.85</v>
      </c>
      <c r="P115" s="39"/>
    </row>
    <row r="116" spans="2:16" x14ac:dyDescent="0.2">
      <c r="B116" s="30">
        <v>99</v>
      </c>
      <c r="C116" s="31">
        <f>[1]Cálculos!D117</f>
        <v>44805</v>
      </c>
      <c r="D116" s="30">
        <v>30</v>
      </c>
      <c r="E116" s="32">
        <f>ROUND([1]Cálculos!J117,6)</f>
        <v>2.3442000000000001E-2</v>
      </c>
      <c r="F116" s="32"/>
      <c r="G116" s="34">
        <f t="shared" si="8"/>
        <v>203006.64174573999</v>
      </c>
      <c r="H116" s="34">
        <f t="shared" si="9"/>
        <v>4758.8816957999998</v>
      </c>
      <c r="I116" s="34">
        <f t="shared" si="6"/>
        <v>1020.1920135</v>
      </c>
      <c r="J116" s="34">
        <f t="shared" si="10"/>
        <v>5779.07</v>
      </c>
      <c r="K116" s="34">
        <f t="shared" si="7"/>
        <v>7105232.46</v>
      </c>
      <c r="L116" s="34">
        <f t="shared" si="7"/>
        <v>166560.85</v>
      </c>
      <c r="M116" s="34">
        <f t="shared" si="7"/>
        <v>35706.720000000001</v>
      </c>
      <c r="N116" s="34">
        <f t="shared" si="7"/>
        <v>202267.45</v>
      </c>
      <c r="P116" s="39"/>
    </row>
    <row r="117" spans="2:16" x14ac:dyDescent="0.2">
      <c r="B117" s="30">
        <v>100</v>
      </c>
      <c r="C117" s="31">
        <f>[1]Cálculos!D118</f>
        <v>44835</v>
      </c>
      <c r="D117" s="30">
        <v>30</v>
      </c>
      <c r="E117" s="32">
        <f>ROUND([1]Cálculos!J118,6)</f>
        <v>2.3681000000000001E-2</v>
      </c>
      <c r="F117" s="32"/>
      <c r="G117" s="34">
        <f t="shared" si="8"/>
        <v>198247.76004994</v>
      </c>
      <c r="H117" s="34">
        <f t="shared" si="9"/>
        <v>4694.7052057399997</v>
      </c>
      <c r="I117" s="34">
        <f t="shared" si="6"/>
        <v>996.27667231999999</v>
      </c>
      <c r="J117" s="34">
        <f t="shared" si="10"/>
        <v>5690.98</v>
      </c>
      <c r="K117" s="34">
        <f t="shared" si="7"/>
        <v>6938671.5999999996</v>
      </c>
      <c r="L117" s="34">
        <f t="shared" si="7"/>
        <v>164314.68</v>
      </c>
      <c r="M117" s="34">
        <f t="shared" si="7"/>
        <v>34869.68</v>
      </c>
      <c r="N117" s="34">
        <f t="shared" si="7"/>
        <v>199184.3</v>
      </c>
      <c r="P117" s="39"/>
    </row>
    <row r="118" spans="2:16" x14ac:dyDescent="0.2">
      <c r="B118" s="30">
        <v>101</v>
      </c>
      <c r="C118" s="31">
        <f>[1]Cálculos!D119</f>
        <v>44866</v>
      </c>
      <c r="D118" s="30">
        <v>30</v>
      </c>
      <c r="E118" s="32">
        <f>ROUND([1]Cálculos!J119,6)</f>
        <v>2.3800999999999999E-2</v>
      </c>
      <c r="F118" s="32"/>
      <c r="G118" s="34">
        <f t="shared" si="8"/>
        <v>193553.0548442</v>
      </c>
      <c r="H118" s="34">
        <f t="shared" si="9"/>
        <v>4606.7562583400004</v>
      </c>
      <c r="I118" s="34">
        <f t="shared" si="6"/>
        <v>972.68384445000004</v>
      </c>
      <c r="J118" s="34">
        <f t="shared" si="10"/>
        <v>5579.44</v>
      </c>
      <c r="K118" s="34">
        <f t="shared" si="7"/>
        <v>6774356.9100000001</v>
      </c>
      <c r="L118" s="34">
        <f t="shared" si="7"/>
        <v>161236.46</v>
      </c>
      <c r="M118" s="34">
        <f t="shared" si="7"/>
        <v>34043.93</v>
      </c>
      <c r="N118" s="34">
        <f t="shared" si="7"/>
        <v>195280.4</v>
      </c>
      <c r="P118" s="39"/>
    </row>
    <row r="119" spans="2:16" x14ac:dyDescent="0.2">
      <c r="B119" s="30">
        <v>102</v>
      </c>
      <c r="C119" s="31">
        <f>[1]Cálculos!D120</f>
        <v>44896</v>
      </c>
      <c r="D119" s="30">
        <v>30</v>
      </c>
      <c r="E119" s="32">
        <f>ROUND([1]Cálculos!J120,6)</f>
        <v>2.4063000000000001E-2</v>
      </c>
      <c r="F119" s="32"/>
      <c r="G119" s="34">
        <f t="shared" si="8"/>
        <v>188946.29858586</v>
      </c>
      <c r="H119" s="34">
        <f t="shared" si="9"/>
        <v>4546.6147828700005</v>
      </c>
      <c r="I119" s="34">
        <f t="shared" si="6"/>
        <v>949.53299626</v>
      </c>
      <c r="J119" s="34">
        <f t="shared" si="10"/>
        <v>5496.14</v>
      </c>
      <c r="K119" s="34">
        <f t="shared" si="7"/>
        <v>6613120.4500000002</v>
      </c>
      <c r="L119" s="34">
        <f t="shared" si="7"/>
        <v>159131.51</v>
      </c>
      <c r="M119" s="34">
        <f t="shared" si="7"/>
        <v>33233.65</v>
      </c>
      <c r="N119" s="34">
        <f t="shared" si="7"/>
        <v>192364.9</v>
      </c>
      <c r="P119" s="39"/>
    </row>
    <row r="120" spans="2:16" x14ac:dyDescent="0.2">
      <c r="B120" s="30">
        <v>103</v>
      </c>
      <c r="C120" s="31">
        <f>[1]Cálculos!D121</f>
        <v>44927</v>
      </c>
      <c r="D120" s="30">
        <v>30</v>
      </c>
      <c r="E120" s="32">
        <f>ROUND([1]Cálculos!J121,6)</f>
        <v>2.4004999999999999E-2</v>
      </c>
      <c r="F120" s="32"/>
      <c r="G120" s="34">
        <f t="shared" si="8"/>
        <v>184399.68380299001</v>
      </c>
      <c r="H120" s="34">
        <f t="shared" si="9"/>
        <v>4426.5144096900003</v>
      </c>
      <c r="I120" s="34">
        <f t="shared" si="6"/>
        <v>926.68438376999995</v>
      </c>
      <c r="J120" s="34">
        <f t="shared" si="10"/>
        <v>5353.19</v>
      </c>
      <c r="K120" s="34">
        <f t="shared" si="7"/>
        <v>6453988.9299999997</v>
      </c>
      <c r="L120" s="34">
        <f t="shared" si="7"/>
        <v>154928</v>
      </c>
      <c r="M120" s="34">
        <f t="shared" si="7"/>
        <v>32433.95</v>
      </c>
      <c r="N120" s="34">
        <f t="shared" si="7"/>
        <v>187361.65</v>
      </c>
      <c r="P120" s="39"/>
    </row>
    <row r="121" spans="2:16" x14ac:dyDescent="0.2">
      <c r="B121" s="30">
        <v>104</v>
      </c>
      <c r="C121" s="31">
        <f>[1]Cálculos!D122</f>
        <v>44958</v>
      </c>
      <c r="D121" s="30">
        <v>30</v>
      </c>
      <c r="E121" s="32">
        <f>ROUND([1]Cálculos!J122,6)</f>
        <v>2.4083E-2</v>
      </c>
      <c r="F121" s="32"/>
      <c r="G121" s="34">
        <f t="shared" si="8"/>
        <v>179973.16939329999</v>
      </c>
      <c r="H121" s="34">
        <f t="shared" si="9"/>
        <v>4334.2938384899999</v>
      </c>
      <c r="I121" s="34">
        <f t="shared" si="6"/>
        <v>904.43932514000005</v>
      </c>
      <c r="J121" s="34">
        <f t="shared" si="10"/>
        <v>5238.7299999999996</v>
      </c>
      <c r="K121" s="34">
        <f t="shared" si="7"/>
        <v>6299060.9199999999</v>
      </c>
      <c r="L121" s="34">
        <f t="shared" si="7"/>
        <v>151700.28</v>
      </c>
      <c r="M121" s="34">
        <f t="shared" si="7"/>
        <v>31655.37</v>
      </c>
      <c r="N121" s="34">
        <f t="shared" si="7"/>
        <v>183355.55</v>
      </c>
      <c r="P121" s="39"/>
    </row>
    <row r="122" spans="2:16" x14ac:dyDescent="0.2">
      <c r="B122" s="30">
        <v>105</v>
      </c>
      <c r="C122" s="31">
        <f>[1]Cálculos!D123</f>
        <v>44986</v>
      </c>
      <c r="D122" s="30">
        <v>30</v>
      </c>
      <c r="E122" s="32">
        <f>ROUND([1]Cálculos!J123,6)</f>
        <v>2.4383999999999999E-2</v>
      </c>
      <c r="F122" s="32"/>
      <c r="G122" s="34">
        <f t="shared" si="8"/>
        <v>175638.87555480999</v>
      </c>
      <c r="H122" s="34">
        <f t="shared" si="9"/>
        <v>4282.7783415200001</v>
      </c>
      <c r="I122" s="34">
        <f t="shared" si="6"/>
        <v>882.65771286999995</v>
      </c>
      <c r="J122" s="34">
        <f t="shared" si="10"/>
        <v>5165.43</v>
      </c>
      <c r="K122" s="34">
        <f t="shared" si="7"/>
        <v>6147360.6399999997</v>
      </c>
      <c r="L122" s="34">
        <f t="shared" si="7"/>
        <v>149897.24</v>
      </c>
      <c r="M122" s="34">
        <f t="shared" si="7"/>
        <v>30893.01</v>
      </c>
      <c r="N122" s="34">
        <f t="shared" si="7"/>
        <v>180790.05</v>
      </c>
      <c r="P122" s="39"/>
    </row>
    <row r="123" spans="2:16" x14ac:dyDescent="0.2">
      <c r="B123" s="30">
        <v>106</v>
      </c>
      <c r="C123" s="31">
        <f>[1]Cálculos!D124</f>
        <v>45017</v>
      </c>
      <c r="D123" s="30">
        <v>30</v>
      </c>
      <c r="E123" s="32">
        <f>ROUND([1]Cálculos!J124,6)</f>
        <v>2.4448000000000001E-2</v>
      </c>
      <c r="F123" s="32"/>
      <c r="G123" s="34">
        <f t="shared" si="8"/>
        <v>171356.09721328999</v>
      </c>
      <c r="H123" s="34">
        <f t="shared" si="9"/>
        <v>4189.3138646699999</v>
      </c>
      <c r="I123" s="34">
        <f t="shared" si="6"/>
        <v>861.13498719999996</v>
      </c>
      <c r="J123" s="34">
        <f t="shared" si="10"/>
        <v>5050.4399999999996</v>
      </c>
      <c r="K123" s="34">
        <f t="shared" si="7"/>
        <v>5997463.4000000004</v>
      </c>
      <c r="L123" s="34">
        <f t="shared" si="7"/>
        <v>146625.98000000001</v>
      </c>
      <c r="M123" s="34">
        <f t="shared" si="7"/>
        <v>30139.72</v>
      </c>
      <c r="N123" s="34">
        <f t="shared" si="7"/>
        <v>176765.4</v>
      </c>
      <c r="P123" s="39"/>
    </row>
    <row r="124" spans="2:16" x14ac:dyDescent="0.2">
      <c r="B124" s="30">
        <v>107</v>
      </c>
      <c r="C124" s="31">
        <f>[1]Cálculos!D125</f>
        <v>45047</v>
      </c>
      <c r="D124" s="30">
        <v>30</v>
      </c>
      <c r="E124" s="32">
        <f>ROUND([1]Cálculos!J125,6)</f>
        <v>2.4920000000000001E-2</v>
      </c>
      <c r="F124" s="32"/>
      <c r="G124" s="34">
        <f t="shared" si="8"/>
        <v>167166.78334862</v>
      </c>
      <c r="H124" s="34">
        <f t="shared" si="9"/>
        <v>4165.7962410399996</v>
      </c>
      <c r="I124" s="34">
        <f t="shared" si="6"/>
        <v>840.08195904000002</v>
      </c>
      <c r="J124" s="34">
        <f t="shared" si="10"/>
        <v>5005.87</v>
      </c>
      <c r="K124" s="34">
        <f t="shared" si="7"/>
        <v>5850837.4100000001</v>
      </c>
      <c r="L124" s="34">
        <f t="shared" si="7"/>
        <v>145802.85999999999</v>
      </c>
      <c r="M124" s="34">
        <f t="shared" si="7"/>
        <v>29402.86</v>
      </c>
      <c r="N124" s="34">
        <f t="shared" si="7"/>
        <v>175205.45</v>
      </c>
      <c r="P124" s="39"/>
    </row>
    <row r="125" spans="2:16" x14ac:dyDescent="0.2">
      <c r="B125" s="30">
        <v>108</v>
      </c>
      <c r="C125" s="31">
        <f>[1]Cálculos!D126</f>
        <v>45078</v>
      </c>
      <c r="D125" s="30">
        <v>30</v>
      </c>
      <c r="E125" s="32">
        <f>ROUND([1]Cálculos!J126,6)</f>
        <v>2.5239999999999999E-2</v>
      </c>
      <c r="F125" s="32"/>
      <c r="G125" s="34">
        <f t="shared" si="8"/>
        <v>163000.98710758</v>
      </c>
      <c r="H125" s="34">
        <f t="shared" si="9"/>
        <v>4114.1449145899996</v>
      </c>
      <c r="I125" s="34">
        <f t="shared" si="6"/>
        <v>819.14711662000002</v>
      </c>
      <c r="J125" s="34">
        <f t="shared" si="10"/>
        <v>4933.29</v>
      </c>
      <c r="K125" s="34">
        <f t="shared" si="7"/>
        <v>5705034.54</v>
      </c>
      <c r="L125" s="34">
        <f t="shared" si="7"/>
        <v>143995.07</v>
      </c>
      <c r="M125" s="34">
        <f t="shared" si="7"/>
        <v>28670.14</v>
      </c>
      <c r="N125" s="34">
        <f t="shared" si="7"/>
        <v>172665.15</v>
      </c>
      <c r="P125" s="39"/>
    </row>
    <row r="126" spans="2:16" x14ac:dyDescent="0.2">
      <c r="B126" s="30">
        <v>109</v>
      </c>
      <c r="C126" s="31">
        <f>[1]Cálculos!D127</f>
        <v>45108</v>
      </c>
      <c r="D126" s="30">
        <v>30</v>
      </c>
      <c r="E126" s="32">
        <f>ROUND([1]Cálculos!J127,6)</f>
        <v>2.562E-2</v>
      </c>
      <c r="F126" s="32"/>
      <c r="G126" s="34">
        <f t="shared" si="8"/>
        <v>158886.84219299001</v>
      </c>
      <c r="H126" s="34">
        <f t="shared" si="9"/>
        <v>4070.6808969799999</v>
      </c>
      <c r="I126" s="34">
        <f t="shared" si="6"/>
        <v>798.47184339</v>
      </c>
      <c r="J126" s="34">
        <f t="shared" si="10"/>
        <v>4869.1499999999996</v>
      </c>
      <c r="K126" s="34">
        <f t="shared" si="7"/>
        <v>5561039.4699999997</v>
      </c>
      <c r="L126" s="34">
        <f t="shared" si="7"/>
        <v>142473.82999999999</v>
      </c>
      <c r="M126" s="34">
        <f t="shared" si="7"/>
        <v>27946.51</v>
      </c>
      <c r="N126" s="34">
        <f t="shared" si="7"/>
        <v>170420.25</v>
      </c>
      <c r="P126" s="39"/>
    </row>
    <row r="127" spans="2:16" x14ac:dyDescent="0.2">
      <c r="B127" s="30">
        <v>110</v>
      </c>
      <c r="C127" s="31">
        <f>[1]Cálculos!D128</f>
        <v>45139</v>
      </c>
      <c r="D127" s="30">
        <v>30</v>
      </c>
      <c r="E127" s="32">
        <f>ROUND([1]Cálculos!J128,6)</f>
        <v>2.6207000000000001E-2</v>
      </c>
      <c r="F127" s="32"/>
      <c r="G127" s="34">
        <f t="shared" si="8"/>
        <v>154816.16129600999</v>
      </c>
      <c r="H127" s="34">
        <f t="shared" si="9"/>
        <v>4057.2671390800001</v>
      </c>
      <c r="I127" s="34">
        <f t="shared" si="6"/>
        <v>778.01499477000004</v>
      </c>
      <c r="J127" s="34">
        <f t="shared" si="10"/>
        <v>4835.28</v>
      </c>
      <c r="K127" s="34">
        <f t="shared" si="7"/>
        <v>5418565.6399999997</v>
      </c>
      <c r="L127" s="34">
        <f t="shared" si="7"/>
        <v>142004.34</v>
      </c>
      <c r="M127" s="34">
        <f t="shared" si="7"/>
        <v>27230.52</v>
      </c>
      <c r="N127" s="34">
        <f t="shared" si="7"/>
        <v>169234.8</v>
      </c>
      <c r="P127" s="39"/>
    </row>
    <row r="128" spans="2:16" x14ac:dyDescent="0.2">
      <c r="B128" s="30">
        <v>111</v>
      </c>
      <c r="C128" s="31">
        <f>[1]Cálculos!D129</f>
        <v>45170</v>
      </c>
      <c r="D128" s="30">
        <v>30</v>
      </c>
      <c r="E128" s="32">
        <f>ROUND([1]Cálculos!J129,6)</f>
        <v>2.6911999999999998E-2</v>
      </c>
      <c r="F128" s="32"/>
      <c r="G128" s="34">
        <f t="shared" si="8"/>
        <v>150758.89415693001</v>
      </c>
      <c r="H128" s="34">
        <f t="shared" si="9"/>
        <v>4057.2233595500002</v>
      </c>
      <c r="I128" s="34">
        <f t="shared" si="6"/>
        <v>757.62555580000003</v>
      </c>
      <c r="J128" s="34">
        <f t="shared" si="10"/>
        <v>4814.84</v>
      </c>
      <c r="K128" s="34">
        <f t="shared" si="7"/>
        <v>5276561.29</v>
      </c>
      <c r="L128" s="34">
        <f t="shared" si="7"/>
        <v>142002.81</v>
      </c>
      <c r="M128" s="34">
        <f t="shared" si="7"/>
        <v>26516.89</v>
      </c>
      <c r="N128" s="34">
        <f t="shared" si="7"/>
        <v>168519.4</v>
      </c>
      <c r="P128" s="39"/>
    </row>
    <row r="129" spans="2:16" x14ac:dyDescent="0.2">
      <c r="B129" s="30">
        <v>112</v>
      </c>
      <c r="C129" s="31">
        <f>[1]Cálculos!D130</f>
        <v>45200</v>
      </c>
      <c r="D129" s="30">
        <v>30</v>
      </c>
      <c r="E129" s="32">
        <f>ROUND([1]Cálculos!J130,6)</f>
        <v>2.7278E-2</v>
      </c>
      <c r="F129" s="32"/>
      <c r="G129" s="34">
        <f t="shared" si="8"/>
        <v>146701.67079738001</v>
      </c>
      <c r="H129" s="34">
        <f t="shared" si="9"/>
        <v>4001.72817601</v>
      </c>
      <c r="I129" s="34">
        <f t="shared" si="6"/>
        <v>737.23633684000004</v>
      </c>
      <c r="J129" s="34">
        <f t="shared" si="10"/>
        <v>4738.96</v>
      </c>
      <c r="K129" s="34">
        <f t="shared" si="7"/>
        <v>5134558.47</v>
      </c>
      <c r="L129" s="34">
        <f t="shared" si="7"/>
        <v>140060.48000000001</v>
      </c>
      <c r="M129" s="34">
        <f t="shared" si="7"/>
        <v>25803.27</v>
      </c>
      <c r="N129" s="34">
        <f t="shared" si="7"/>
        <v>165863.6</v>
      </c>
      <c r="P129" s="39"/>
    </row>
    <row r="130" spans="2:16" x14ac:dyDescent="0.2">
      <c r="B130" s="30">
        <v>113</v>
      </c>
      <c r="C130" s="31">
        <f>[1]Cálculos!D131</f>
        <v>45231</v>
      </c>
      <c r="D130" s="30">
        <v>30</v>
      </c>
      <c r="E130" s="32">
        <f>ROUND([1]Cálculos!J131,6)</f>
        <v>2.7886999999999999E-2</v>
      </c>
      <c r="F130" s="32"/>
      <c r="G130" s="34">
        <f t="shared" si="8"/>
        <v>142699.94262136999</v>
      </c>
      <c r="H130" s="34">
        <f t="shared" si="9"/>
        <v>3979.47329988</v>
      </c>
      <c r="I130" s="34">
        <f t="shared" si="6"/>
        <v>717.12600404</v>
      </c>
      <c r="J130" s="34">
        <f t="shared" si="10"/>
        <v>4696.59</v>
      </c>
      <c r="K130" s="34">
        <f t="shared" si="7"/>
        <v>4994497.99</v>
      </c>
      <c r="L130" s="34">
        <f t="shared" si="7"/>
        <v>139281.56</v>
      </c>
      <c r="M130" s="34">
        <f t="shared" si="7"/>
        <v>25099.41</v>
      </c>
      <c r="N130" s="34">
        <f t="shared" si="7"/>
        <v>164380.65</v>
      </c>
      <c r="P130" s="39"/>
    </row>
    <row r="131" spans="2:16" x14ac:dyDescent="0.2">
      <c r="B131" s="30">
        <v>114</v>
      </c>
      <c r="C131" s="31">
        <f>[1]Cálculos!D132</f>
        <v>45261</v>
      </c>
      <c r="D131" s="30">
        <v>30</v>
      </c>
      <c r="E131" s="32">
        <f>ROUND([1]Cálculos!J132,6)</f>
        <v>2.8476999999999999E-2</v>
      </c>
      <c r="F131" s="32"/>
      <c r="G131" s="34">
        <f t="shared" si="8"/>
        <v>138720.46932149</v>
      </c>
      <c r="H131" s="34">
        <f t="shared" si="9"/>
        <v>3950.3428048599999</v>
      </c>
      <c r="I131" s="34">
        <f t="shared" si="6"/>
        <v>697.12751117000005</v>
      </c>
      <c r="J131" s="34">
        <f t="shared" si="10"/>
        <v>4647.47</v>
      </c>
      <c r="K131" s="34">
        <f t="shared" si="7"/>
        <v>4855216.42</v>
      </c>
      <c r="L131" s="34">
        <f t="shared" si="7"/>
        <v>138261.99</v>
      </c>
      <c r="M131" s="34">
        <f t="shared" si="7"/>
        <v>24399.46</v>
      </c>
      <c r="N131" s="34">
        <f t="shared" si="7"/>
        <v>162661.45000000001</v>
      </c>
      <c r="P131" s="39"/>
    </row>
    <row r="132" spans="2:16" x14ac:dyDescent="0.2">
      <c r="B132" s="30">
        <v>115</v>
      </c>
      <c r="C132" s="31">
        <f>[1]Cálculos!D133</f>
        <v>45292</v>
      </c>
      <c r="D132" s="30">
        <v>30</v>
      </c>
      <c r="E132" s="32">
        <f>ROUND([1]Cálculos!J133,6)</f>
        <v>2.9215999999999999E-2</v>
      </c>
      <c r="F132" s="32"/>
      <c r="G132" s="34">
        <f t="shared" si="8"/>
        <v>134770.12651663</v>
      </c>
      <c r="H132" s="34">
        <f t="shared" si="9"/>
        <v>3937.4440162999999</v>
      </c>
      <c r="I132" s="34">
        <f t="shared" si="6"/>
        <v>677.27541102999999</v>
      </c>
      <c r="J132" s="34">
        <f t="shared" si="10"/>
        <v>4614.71</v>
      </c>
      <c r="K132" s="34">
        <f t="shared" si="7"/>
        <v>4716954.42</v>
      </c>
      <c r="L132" s="34">
        <f t="shared" si="7"/>
        <v>137810.54</v>
      </c>
      <c r="M132" s="34">
        <f t="shared" si="7"/>
        <v>23704.63</v>
      </c>
      <c r="N132" s="34">
        <f t="shared" si="7"/>
        <v>161514.85</v>
      </c>
      <c r="P132" s="39"/>
    </row>
    <row r="133" spans="2:16" x14ac:dyDescent="0.2">
      <c r="B133" s="30">
        <v>116</v>
      </c>
      <c r="C133" s="31">
        <f>[1]Cálculos!D134</f>
        <v>45323</v>
      </c>
      <c r="D133" s="30">
        <v>30</v>
      </c>
      <c r="E133" s="32">
        <f>ROUND([1]Cálculos!J134,6)</f>
        <v>2.9897E-2</v>
      </c>
      <c r="F133" s="32"/>
      <c r="G133" s="34">
        <f t="shared" si="8"/>
        <v>130832.68250033</v>
      </c>
      <c r="H133" s="34">
        <f t="shared" si="9"/>
        <v>3911.5047087100002</v>
      </c>
      <c r="I133" s="34">
        <f t="shared" si="6"/>
        <v>657.48813261999999</v>
      </c>
      <c r="J133" s="34">
        <f t="shared" si="10"/>
        <v>4568.99</v>
      </c>
      <c r="K133" s="34">
        <f t="shared" si="7"/>
        <v>4579143.88</v>
      </c>
      <c r="L133" s="34">
        <f t="shared" si="7"/>
        <v>136902.66</v>
      </c>
      <c r="M133" s="34">
        <f t="shared" si="7"/>
        <v>23012.080000000002</v>
      </c>
      <c r="N133" s="34">
        <f t="shared" si="7"/>
        <v>159914.65</v>
      </c>
      <c r="P133" s="39"/>
    </row>
    <row r="134" spans="2:16" x14ac:dyDescent="0.2">
      <c r="B134" s="30">
        <v>117</v>
      </c>
      <c r="C134" s="31">
        <f>[1]Cálculos!D135</f>
        <v>45352</v>
      </c>
      <c r="D134" s="30">
        <v>30</v>
      </c>
      <c r="E134" s="32">
        <f>ROUND([1]Cálculos!J135,6)</f>
        <v>3.0154E-2</v>
      </c>
      <c r="F134" s="32"/>
      <c r="G134" s="34">
        <f t="shared" si="8"/>
        <v>126921.17779161999</v>
      </c>
      <c r="H134" s="34">
        <f t="shared" si="9"/>
        <v>3827.1811951200002</v>
      </c>
      <c r="I134" s="34">
        <f t="shared" si="6"/>
        <v>637.83120991999999</v>
      </c>
      <c r="J134" s="34">
        <f t="shared" si="10"/>
        <v>4465.01</v>
      </c>
      <c r="K134" s="34">
        <f t="shared" si="7"/>
        <v>4442241.22</v>
      </c>
      <c r="L134" s="34">
        <f t="shared" si="7"/>
        <v>133951.34</v>
      </c>
      <c r="M134" s="34">
        <f t="shared" si="7"/>
        <v>22324.09</v>
      </c>
      <c r="N134" s="34">
        <f t="shared" si="7"/>
        <v>156275.35</v>
      </c>
      <c r="P134" s="39"/>
    </row>
    <row r="135" spans="2:16" x14ac:dyDescent="0.2">
      <c r="B135" s="30">
        <v>118</v>
      </c>
      <c r="C135" s="31">
        <f>[1]Cálculos!D136</f>
        <v>45383</v>
      </c>
      <c r="D135" s="30">
        <v>30</v>
      </c>
      <c r="E135" s="32">
        <f>ROUND([1]Cálculos!J136,6)</f>
        <v>3.0893E-2</v>
      </c>
      <c r="F135" s="32"/>
      <c r="G135" s="34">
        <f t="shared" si="8"/>
        <v>123093.9965965</v>
      </c>
      <c r="H135" s="34">
        <f t="shared" si="9"/>
        <v>3802.74283685</v>
      </c>
      <c r="I135" s="34">
        <f t="shared" si="6"/>
        <v>618.59804761999999</v>
      </c>
      <c r="J135" s="34">
        <f t="shared" si="10"/>
        <v>4421.34</v>
      </c>
      <c r="K135" s="34">
        <f t="shared" si="7"/>
        <v>4308289.88</v>
      </c>
      <c r="L135" s="34">
        <f t="shared" si="7"/>
        <v>133095.99</v>
      </c>
      <c r="M135" s="34">
        <f t="shared" si="7"/>
        <v>21650.93</v>
      </c>
      <c r="N135" s="34">
        <f t="shared" si="7"/>
        <v>154746.9</v>
      </c>
      <c r="P135" s="39"/>
    </row>
    <row r="136" spans="2:16" x14ac:dyDescent="0.2">
      <c r="B136" s="30">
        <v>119</v>
      </c>
      <c r="C136" s="31">
        <f>[1]Cálculos!D137</f>
        <v>45413</v>
      </c>
      <c r="D136" s="30">
        <v>30</v>
      </c>
      <c r="E136" s="32">
        <f>ROUND([1]Cálculos!J137,6)</f>
        <v>3.1415999999999999E-2</v>
      </c>
      <c r="F136" s="32"/>
      <c r="G136" s="34">
        <f t="shared" si="8"/>
        <v>119291.25375965</v>
      </c>
      <c r="H136" s="34">
        <f t="shared" si="9"/>
        <v>3747.6540281100001</v>
      </c>
      <c r="I136" s="34">
        <f t="shared" si="6"/>
        <v>599.48769813000001</v>
      </c>
      <c r="J136" s="34">
        <f t="shared" si="10"/>
        <v>4347.1400000000003</v>
      </c>
      <c r="K136" s="34">
        <f t="shared" si="7"/>
        <v>4175193.88</v>
      </c>
      <c r="L136" s="34">
        <f t="shared" si="7"/>
        <v>131167.89000000001</v>
      </c>
      <c r="M136" s="34">
        <f t="shared" si="7"/>
        <v>20982.06</v>
      </c>
      <c r="N136" s="34">
        <f t="shared" si="7"/>
        <v>152149.9</v>
      </c>
      <c r="P136" s="39"/>
    </row>
    <row r="137" spans="2:16" x14ac:dyDescent="0.2">
      <c r="B137" s="30">
        <v>120</v>
      </c>
      <c r="C137" s="31">
        <f>[1]Cálculos!D138</f>
        <v>45444</v>
      </c>
      <c r="D137" s="30">
        <v>30</v>
      </c>
      <c r="E137" s="32">
        <f>ROUND([1]Cálculos!J138,6)</f>
        <v>3.1872999999999999E-2</v>
      </c>
      <c r="F137" s="32"/>
      <c r="G137" s="34">
        <f t="shared" si="8"/>
        <v>115543.59973154</v>
      </c>
      <c r="H137" s="34">
        <f t="shared" si="9"/>
        <v>3682.72115424</v>
      </c>
      <c r="I137" s="34">
        <f t="shared" si="6"/>
        <v>580.65419261</v>
      </c>
      <c r="J137" s="34">
        <f t="shared" si="10"/>
        <v>4263.37</v>
      </c>
      <c r="K137" s="34">
        <f t="shared" si="7"/>
        <v>4044025.99</v>
      </c>
      <c r="L137" s="34">
        <f t="shared" si="7"/>
        <v>128895.24</v>
      </c>
      <c r="M137" s="34">
        <f t="shared" si="7"/>
        <v>20322.89</v>
      </c>
      <c r="N137" s="34">
        <f t="shared" si="7"/>
        <v>149217.95000000001</v>
      </c>
      <c r="P137" s="39"/>
    </row>
    <row r="138" spans="2:16" x14ac:dyDescent="0.2">
      <c r="B138" s="30">
        <v>121</v>
      </c>
      <c r="C138" s="31">
        <f>[1]Cálculos!D139</f>
        <v>45474</v>
      </c>
      <c r="D138" s="30">
        <v>30</v>
      </c>
      <c r="E138" s="32">
        <f>ROUND([1]Cálculos!J139,6)</f>
        <v>3.2479000000000001E-2</v>
      </c>
      <c r="F138" s="32"/>
      <c r="G138" s="34">
        <f t="shared" si="8"/>
        <v>111860.8785773</v>
      </c>
      <c r="H138" s="34">
        <f t="shared" si="9"/>
        <v>3633.1294753100001</v>
      </c>
      <c r="I138" s="34">
        <f t="shared" si="6"/>
        <v>562.14700153000001</v>
      </c>
      <c r="J138" s="34">
        <f t="shared" si="10"/>
        <v>4195.2700000000004</v>
      </c>
      <c r="K138" s="34">
        <f t="shared" si="7"/>
        <v>3915130.75</v>
      </c>
      <c r="L138" s="34">
        <f t="shared" si="7"/>
        <v>127159.53</v>
      </c>
      <c r="M138" s="34">
        <f t="shared" si="7"/>
        <v>19675.14</v>
      </c>
      <c r="N138" s="34">
        <f t="shared" si="7"/>
        <v>146834.45000000001</v>
      </c>
      <c r="P138" s="39"/>
    </row>
    <row r="139" spans="2:16" x14ac:dyDescent="0.2">
      <c r="B139" s="30">
        <v>122</v>
      </c>
      <c r="C139" s="31">
        <f>[1]Cálculos!D140</f>
        <v>45505</v>
      </c>
      <c r="D139" s="30">
        <v>30</v>
      </c>
      <c r="E139" s="32">
        <f>ROUND([1]Cálculos!J140,6)</f>
        <v>3.2960999999999997E-2</v>
      </c>
      <c r="F139" s="32"/>
      <c r="G139" s="34">
        <f t="shared" si="8"/>
        <v>108227.74910199</v>
      </c>
      <c r="H139" s="34">
        <f t="shared" si="9"/>
        <v>3567.29483815</v>
      </c>
      <c r="I139" s="34">
        <f t="shared" si="6"/>
        <v>543.88902906999999</v>
      </c>
      <c r="J139" s="34">
        <f t="shared" si="10"/>
        <v>4111.18</v>
      </c>
      <c r="K139" s="34">
        <f t="shared" si="7"/>
        <v>3787971.21</v>
      </c>
      <c r="L139" s="34">
        <f t="shared" si="7"/>
        <v>124855.31</v>
      </c>
      <c r="M139" s="34">
        <f t="shared" si="7"/>
        <v>19036.11</v>
      </c>
      <c r="N139" s="34">
        <f t="shared" si="7"/>
        <v>143891.29999999999</v>
      </c>
      <c r="P139" s="39"/>
    </row>
    <row r="140" spans="2:16" x14ac:dyDescent="0.2">
      <c r="B140" s="30">
        <v>123</v>
      </c>
      <c r="C140" s="31">
        <f>[1]Cálculos!D141</f>
        <v>45536</v>
      </c>
      <c r="D140" s="30">
        <v>30</v>
      </c>
      <c r="E140" s="32">
        <f>ROUND([1]Cálculos!J141,6)</f>
        <v>3.3702000000000003E-2</v>
      </c>
      <c r="F140" s="32"/>
      <c r="G140" s="34">
        <f t="shared" si="8"/>
        <v>104660.45426384</v>
      </c>
      <c r="H140" s="34">
        <f t="shared" si="9"/>
        <v>3527.2666295899999</v>
      </c>
      <c r="I140" s="34">
        <f t="shared" si="6"/>
        <v>525.96190277999995</v>
      </c>
      <c r="J140" s="34">
        <f t="shared" si="10"/>
        <v>4053.22</v>
      </c>
      <c r="K140" s="34">
        <f t="shared" si="7"/>
        <v>3663115.89</v>
      </c>
      <c r="L140" s="34">
        <f t="shared" si="7"/>
        <v>123454.33</v>
      </c>
      <c r="M140" s="34">
        <f t="shared" si="7"/>
        <v>18408.66</v>
      </c>
      <c r="N140" s="34">
        <f t="shared" si="7"/>
        <v>141862.70000000001</v>
      </c>
      <c r="P140" s="39"/>
    </row>
    <row r="141" spans="2:16" x14ac:dyDescent="0.2">
      <c r="B141" s="30">
        <v>124</v>
      </c>
      <c r="C141" s="31">
        <f>[1]Cálculos!D142</f>
        <v>45566</v>
      </c>
      <c r="D141" s="30">
        <v>30</v>
      </c>
      <c r="E141" s="32">
        <f>ROUND([1]Cálculos!J142,6)</f>
        <v>3.4641999999999999E-2</v>
      </c>
      <c r="F141" s="32"/>
      <c r="G141" s="34">
        <f t="shared" si="8"/>
        <v>101133.18763425</v>
      </c>
      <c r="H141" s="34">
        <f t="shared" si="9"/>
        <v>3503.45588602</v>
      </c>
      <c r="I141" s="34">
        <f t="shared" si="6"/>
        <v>508.23593473</v>
      </c>
      <c r="J141" s="34">
        <f t="shared" si="10"/>
        <v>4011.69</v>
      </c>
      <c r="K141" s="34">
        <f t="shared" si="7"/>
        <v>3539661.56</v>
      </c>
      <c r="L141" s="34">
        <f t="shared" si="7"/>
        <v>122620.95</v>
      </c>
      <c r="M141" s="34">
        <f t="shared" si="7"/>
        <v>17788.25</v>
      </c>
      <c r="N141" s="34">
        <f t="shared" si="7"/>
        <v>140409.15</v>
      </c>
      <c r="P141" s="39"/>
    </row>
    <row r="142" spans="2:16" x14ac:dyDescent="0.2">
      <c r="B142" s="30">
        <v>125</v>
      </c>
      <c r="C142" s="31">
        <f>[1]Cálculos!D143</f>
        <v>45597</v>
      </c>
      <c r="D142" s="30">
        <v>30</v>
      </c>
      <c r="E142" s="32">
        <f>ROUND([1]Cálculos!J143,6)</f>
        <v>3.5326000000000003E-2</v>
      </c>
      <c r="F142" s="32"/>
      <c r="G142" s="34">
        <f t="shared" si="8"/>
        <v>97629.731748229999</v>
      </c>
      <c r="H142" s="34">
        <f t="shared" si="9"/>
        <v>3448.8679037299999</v>
      </c>
      <c r="I142" s="34">
        <f t="shared" si="6"/>
        <v>490.62962548000002</v>
      </c>
      <c r="J142" s="34">
        <f t="shared" si="10"/>
        <v>3939.49</v>
      </c>
      <c r="K142" s="34">
        <f t="shared" si="7"/>
        <v>3417040.61</v>
      </c>
      <c r="L142" s="34">
        <f t="shared" si="7"/>
        <v>120710.37</v>
      </c>
      <c r="M142" s="34">
        <f t="shared" si="7"/>
        <v>17172.03</v>
      </c>
      <c r="N142" s="34">
        <f t="shared" si="7"/>
        <v>137882.15</v>
      </c>
      <c r="P142" s="39"/>
    </row>
    <row r="143" spans="2:16" x14ac:dyDescent="0.2">
      <c r="B143" s="30">
        <v>126</v>
      </c>
      <c r="C143" s="31">
        <f>[1]Cálculos!D144</f>
        <v>45627</v>
      </c>
      <c r="D143" s="30">
        <v>30</v>
      </c>
      <c r="E143" s="32">
        <f>ROUND([1]Cálculos!J144,6)</f>
        <v>3.6380999999999997E-2</v>
      </c>
      <c r="F143" s="32"/>
      <c r="G143" s="34">
        <f t="shared" si="8"/>
        <v>94180.863844499996</v>
      </c>
      <c r="H143" s="34">
        <f t="shared" si="9"/>
        <v>3426.3940075199998</v>
      </c>
      <c r="I143" s="34">
        <f t="shared" si="6"/>
        <v>473.29764333000003</v>
      </c>
      <c r="J143" s="34">
        <f t="shared" si="10"/>
        <v>3899.69</v>
      </c>
      <c r="K143" s="34">
        <f t="shared" si="7"/>
        <v>3296330.23</v>
      </c>
      <c r="L143" s="34">
        <f t="shared" si="7"/>
        <v>119923.79</v>
      </c>
      <c r="M143" s="34">
        <f t="shared" si="7"/>
        <v>16565.41</v>
      </c>
      <c r="N143" s="34">
        <f t="shared" si="7"/>
        <v>136489.15</v>
      </c>
      <c r="P143" s="39"/>
    </row>
    <row r="144" spans="2:16" x14ac:dyDescent="0.2">
      <c r="B144" s="30">
        <v>127</v>
      </c>
      <c r="C144" s="31">
        <f>[1]Cálculos!D145</f>
        <v>45658</v>
      </c>
      <c r="D144" s="30">
        <v>30</v>
      </c>
      <c r="E144" s="32">
        <f>ROUND([1]Cálculos!J145,6)</f>
        <v>3.7067000000000003E-2</v>
      </c>
      <c r="F144" s="32"/>
      <c r="G144" s="34">
        <f t="shared" si="8"/>
        <v>90754.469836980003</v>
      </c>
      <c r="H144" s="34">
        <f t="shared" si="9"/>
        <v>3363.99593344</v>
      </c>
      <c r="I144" s="34">
        <f t="shared" si="6"/>
        <v>456.07860176999998</v>
      </c>
      <c r="J144" s="34">
        <f t="shared" si="10"/>
        <v>3820.07</v>
      </c>
      <c r="K144" s="34">
        <f t="shared" si="7"/>
        <v>3176406.44</v>
      </c>
      <c r="L144" s="34">
        <f t="shared" si="7"/>
        <v>117739.85</v>
      </c>
      <c r="M144" s="34">
        <f t="shared" si="7"/>
        <v>15962.75</v>
      </c>
      <c r="N144" s="34">
        <f t="shared" si="7"/>
        <v>133702.45000000001</v>
      </c>
      <c r="P144" s="39"/>
    </row>
    <row r="145" spans="2:16" x14ac:dyDescent="0.2">
      <c r="B145" s="30">
        <v>128</v>
      </c>
      <c r="C145" s="31">
        <f>[1]Cálculos!D146</f>
        <v>45689</v>
      </c>
      <c r="D145" s="30">
        <v>30</v>
      </c>
      <c r="E145" s="32">
        <f>ROUND([1]Cálculos!J146,6)</f>
        <v>3.8087999999999997E-2</v>
      </c>
      <c r="F145" s="32"/>
      <c r="G145" s="34">
        <f t="shared" si="8"/>
        <v>87390.473903539998</v>
      </c>
      <c r="H145" s="34">
        <f t="shared" si="9"/>
        <v>3328.5283700300001</v>
      </c>
      <c r="I145" s="34">
        <f t="shared" si="6"/>
        <v>439.17313624000002</v>
      </c>
      <c r="J145" s="34">
        <f t="shared" si="10"/>
        <v>3767.7</v>
      </c>
      <c r="K145" s="34">
        <f t="shared" si="7"/>
        <v>3058666.58</v>
      </c>
      <c r="L145" s="34">
        <f t="shared" si="7"/>
        <v>116498.49</v>
      </c>
      <c r="M145" s="34">
        <f t="shared" si="7"/>
        <v>15371.05</v>
      </c>
      <c r="N145" s="34">
        <f t="shared" ref="N145:N208" si="11">TRUNC(J145*$L$14,2)</f>
        <v>131869.5</v>
      </c>
      <c r="P145" s="39"/>
    </row>
    <row r="146" spans="2:16" x14ac:dyDescent="0.2">
      <c r="B146" s="30">
        <v>129</v>
      </c>
      <c r="C146" s="31">
        <f>[1]Cálculos!D147</f>
        <v>45717</v>
      </c>
      <c r="D146" s="30">
        <v>30</v>
      </c>
      <c r="E146" s="32">
        <f>ROUND([1]Cálculos!J147,6)</f>
        <v>3.9132E-2</v>
      </c>
      <c r="F146" s="32"/>
      <c r="G146" s="34">
        <f t="shared" si="8"/>
        <v>84061.945533510006</v>
      </c>
      <c r="H146" s="34">
        <f t="shared" si="9"/>
        <v>3289.51205261</v>
      </c>
      <c r="I146" s="34">
        <f t="shared" ref="I146:I209" si="12">IF(H146=0,0,TRUNC((ROUND((1+$N$14)^(1/12)-1,9))*G146,8))</f>
        <v>422.44590982</v>
      </c>
      <c r="J146" s="34">
        <f t="shared" si="10"/>
        <v>3711.95</v>
      </c>
      <c r="K146" s="34">
        <f t="shared" ref="K146:N209" si="13">TRUNC(G146*$L$14,2)</f>
        <v>2942168.09</v>
      </c>
      <c r="L146" s="34">
        <f t="shared" si="13"/>
        <v>115132.92</v>
      </c>
      <c r="M146" s="34">
        <f t="shared" si="13"/>
        <v>14785.6</v>
      </c>
      <c r="N146" s="34">
        <f t="shared" si="11"/>
        <v>129918.25</v>
      </c>
      <c r="P146" s="39"/>
    </row>
    <row r="147" spans="2:16" x14ac:dyDescent="0.2">
      <c r="B147" s="30">
        <v>130</v>
      </c>
      <c r="C147" s="31">
        <f>[1]Cálculos!D148</f>
        <v>45748</v>
      </c>
      <c r="D147" s="30">
        <v>30</v>
      </c>
      <c r="E147" s="32">
        <f>ROUND([1]Cálculos!J148,6)</f>
        <v>3.9718000000000003E-2</v>
      </c>
      <c r="F147" s="32"/>
      <c r="G147" s="34">
        <f t="shared" ref="G147:G210" si="14">IF(E147=0,TRUNC(TRUNC(1+F147,8)*(ROUND((1+$N$14)^(1/12)-1,9))*G146+G146*TRUNC(1+F147,8),8),TRUNC((G146-H146)*TRUNC(1+F147,8),8))</f>
        <v>80772.433480899999</v>
      </c>
      <c r="H147" s="34">
        <f t="shared" ref="H147:H210" si="15">TRUNC(G147*E147,8)</f>
        <v>3208.1195129900002</v>
      </c>
      <c r="I147" s="34">
        <f t="shared" si="12"/>
        <v>405.91475647999999</v>
      </c>
      <c r="J147" s="34">
        <f t="shared" ref="J147:J210" si="16">IF(H147=0,0,TRUNC(I147+H147,2))</f>
        <v>3614.03</v>
      </c>
      <c r="K147" s="34">
        <f t="shared" si="13"/>
        <v>2827035.17</v>
      </c>
      <c r="L147" s="34">
        <f t="shared" si="13"/>
        <v>112284.18</v>
      </c>
      <c r="M147" s="34">
        <f t="shared" si="13"/>
        <v>14207.01</v>
      </c>
      <c r="N147" s="34">
        <f t="shared" si="11"/>
        <v>126491.05</v>
      </c>
      <c r="P147" s="39"/>
    </row>
    <row r="148" spans="2:16" x14ac:dyDescent="0.2">
      <c r="B148" s="30">
        <v>131</v>
      </c>
      <c r="C148" s="31">
        <f>[1]Cálculos!D149</f>
        <v>45778</v>
      </c>
      <c r="D148" s="30">
        <v>30</v>
      </c>
      <c r="E148" s="32">
        <f>ROUND([1]Cálculos!J149,6)</f>
        <v>4.0740999999999999E-2</v>
      </c>
      <c r="F148" s="32"/>
      <c r="G148" s="34">
        <f t="shared" si="14"/>
        <v>77564.313967909999</v>
      </c>
      <c r="H148" s="34">
        <f t="shared" si="15"/>
        <v>3160.04771536</v>
      </c>
      <c r="I148" s="34">
        <f t="shared" si="12"/>
        <v>389.79263417999999</v>
      </c>
      <c r="J148" s="34">
        <f t="shared" si="16"/>
        <v>3549.84</v>
      </c>
      <c r="K148" s="34">
        <f t="shared" si="13"/>
        <v>2714750.98</v>
      </c>
      <c r="L148" s="34">
        <f t="shared" si="13"/>
        <v>110601.67</v>
      </c>
      <c r="M148" s="34">
        <f t="shared" si="13"/>
        <v>13642.74</v>
      </c>
      <c r="N148" s="34">
        <f t="shared" si="11"/>
        <v>124244.4</v>
      </c>
      <c r="P148" s="39"/>
    </row>
    <row r="149" spans="2:16" x14ac:dyDescent="0.2">
      <c r="B149" s="30">
        <v>132</v>
      </c>
      <c r="C149" s="31">
        <f>[1]Cálculos!D150</f>
        <v>45809</v>
      </c>
      <c r="D149" s="30">
        <v>30</v>
      </c>
      <c r="E149" s="32">
        <f>ROUND([1]Cálculos!J150,6)</f>
        <v>4.1491E-2</v>
      </c>
      <c r="F149" s="32"/>
      <c r="G149" s="34">
        <f t="shared" si="14"/>
        <v>74404.266252550005</v>
      </c>
      <c r="H149" s="34">
        <f t="shared" si="15"/>
        <v>3087.10741108</v>
      </c>
      <c r="I149" s="34">
        <f t="shared" si="12"/>
        <v>373.91209247</v>
      </c>
      <c r="J149" s="34">
        <f t="shared" si="16"/>
        <v>3461.01</v>
      </c>
      <c r="K149" s="34">
        <f t="shared" si="13"/>
        <v>2604149.31</v>
      </c>
      <c r="L149" s="34">
        <f t="shared" si="13"/>
        <v>108048.75</v>
      </c>
      <c r="M149" s="34">
        <f t="shared" si="13"/>
        <v>13086.92</v>
      </c>
      <c r="N149" s="34">
        <f t="shared" si="11"/>
        <v>121135.35</v>
      </c>
      <c r="P149" s="39"/>
    </row>
    <row r="150" spans="2:16" x14ac:dyDescent="0.2">
      <c r="B150" s="30">
        <v>133</v>
      </c>
      <c r="C150" s="31">
        <f>[1]Cálculos!D151</f>
        <v>45839</v>
      </c>
      <c r="D150" s="30">
        <v>30</v>
      </c>
      <c r="E150" s="32">
        <f>ROUND([1]Cálculos!J151,6)</f>
        <v>4.2819000000000003E-2</v>
      </c>
      <c r="F150" s="32"/>
      <c r="G150" s="34">
        <f t="shared" si="14"/>
        <v>71317.158841469995</v>
      </c>
      <c r="H150" s="34">
        <f t="shared" si="15"/>
        <v>3053.7294244300001</v>
      </c>
      <c r="I150" s="34">
        <f t="shared" si="12"/>
        <v>358.39810584000003</v>
      </c>
      <c r="J150" s="34">
        <f t="shared" si="16"/>
        <v>3412.12</v>
      </c>
      <c r="K150" s="34">
        <f t="shared" si="13"/>
        <v>2496100.5499999998</v>
      </c>
      <c r="L150" s="34">
        <f t="shared" si="13"/>
        <v>106880.52</v>
      </c>
      <c r="M150" s="34">
        <f t="shared" si="13"/>
        <v>12543.93</v>
      </c>
      <c r="N150" s="34">
        <f t="shared" si="11"/>
        <v>119424.2</v>
      </c>
      <c r="P150" s="39"/>
    </row>
    <row r="151" spans="2:16" x14ac:dyDescent="0.2">
      <c r="B151" s="30">
        <v>134</v>
      </c>
      <c r="C151" s="31">
        <f>[1]Cálculos!D152</f>
        <v>45870</v>
      </c>
      <c r="D151" s="30">
        <v>30</v>
      </c>
      <c r="E151" s="32">
        <f>ROUND([1]Cálculos!J152,6)</f>
        <v>4.4059000000000001E-2</v>
      </c>
      <c r="F151" s="32"/>
      <c r="G151" s="34">
        <f t="shared" si="14"/>
        <v>68263.429417039995</v>
      </c>
      <c r="H151" s="34">
        <f t="shared" si="15"/>
        <v>3007.6184366799998</v>
      </c>
      <c r="I151" s="34">
        <f t="shared" si="12"/>
        <v>343.05185734999998</v>
      </c>
      <c r="J151" s="34">
        <f t="shared" si="16"/>
        <v>3350.67</v>
      </c>
      <c r="K151" s="34">
        <f t="shared" si="13"/>
        <v>2389220.02</v>
      </c>
      <c r="L151" s="34">
        <f t="shared" si="13"/>
        <v>105266.64</v>
      </c>
      <c r="M151" s="34">
        <f t="shared" si="13"/>
        <v>12006.81</v>
      </c>
      <c r="N151" s="34">
        <f t="shared" si="11"/>
        <v>117273.45</v>
      </c>
      <c r="P151" s="39"/>
    </row>
    <row r="152" spans="2:16" x14ac:dyDescent="0.2">
      <c r="B152" s="30">
        <v>135</v>
      </c>
      <c r="C152" s="31">
        <f>[1]Cálculos!D153</f>
        <v>45901</v>
      </c>
      <c r="D152" s="30">
        <v>30</v>
      </c>
      <c r="E152" s="32">
        <f>ROUND([1]Cálculos!J153,6)</f>
        <v>4.5691000000000002E-2</v>
      </c>
      <c r="F152" s="32"/>
      <c r="G152" s="34">
        <f t="shared" si="14"/>
        <v>65255.810980360002</v>
      </c>
      <c r="H152" s="34">
        <f t="shared" si="15"/>
        <v>2981.6032595000001</v>
      </c>
      <c r="I152" s="34">
        <f t="shared" si="12"/>
        <v>327.93733557000002</v>
      </c>
      <c r="J152" s="34">
        <f t="shared" si="16"/>
        <v>3309.54</v>
      </c>
      <c r="K152" s="34">
        <f t="shared" si="13"/>
        <v>2283953.38</v>
      </c>
      <c r="L152" s="34">
        <f t="shared" si="13"/>
        <v>104356.11</v>
      </c>
      <c r="M152" s="34">
        <f t="shared" si="13"/>
        <v>11477.8</v>
      </c>
      <c r="N152" s="34">
        <f t="shared" si="11"/>
        <v>115833.9</v>
      </c>
      <c r="P152" s="39"/>
    </row>
    <row r="153" spans="2:16" x14ac:dyDescent="0.2">
      <c r="B153" s="30">
        <v>136</v>
      </c>
      <c r="C153" s="31">
        <f>[1]Cálculos!D154</f>
        <v>45931</v>
      </c>
      <c r="D153" s="30">
        <v>30</v>
      </c>
      <c r="E153" s="32">
        <f>ROUND([1]Cálculos!J154,6)</f>
        <v>4.7723000000000002E-2</v>
      </c>
      <c r="F153" s="32"/>
      <c r="G153" s="34">
        <f t="shared" si="14"/>
        <v>62274.207720860002</v>
      </c>
      <c r="H153" s="34">
        <f t="shared" si="15"/>
        <v>2971.9120150600002</v>
      </c>
      <c r="I153" s="34">
        <f t="shared" si="12"/>
        <v>312.95355076999999</v>
      </c>
      <c r="J153" s="34">
        <f t="shared" si="16"/>
        <v>3284.86</v>
      </c>
      <c r="K153" s="34">
        <f t="shared" si="13"/>
        <v>2179597.27</v>
      </c>
      <c r="L153" s="34">
        <f t="shared" si="13"/>
        <v>104016.92</v>
      </c>
      <c r="M153" s="34">
        <f t="shared" si="13"/>
        <v>10953.37</v>
      </c>
      <c r="N153" s="34">
        <f t="shared" si="11"/>
        <v>114970.1</v>
      </c>
      <c r="P153" s="39"/>
    </row>
    <row r="154" spans="2:16" x14ac:dyDescent="0.2">
      <c r="B154" s="30">
        <v>137</v>
      </c>
      <c r="C154" s="31">
        <f>[1]Cálculos!D155</f>
        <v>45962</v>
      </c>
      <c r="D154" s="30">
        <v>30</v>
      </c>
      <c r="E154" s="32">
        <f>ROUND([1]Cálculos!J155,6)</f>
        <v>4.9914E-2</v>
      </c>
      <c r="F154" s="32"/>
      <c r="G154" s="34">
        <f t="shared" si="14"/>
        <v>59302.295705800003</v>
      </c>
      <c r="H154" s="34">
        <f t="shared" si="15"/>
        <v>2960.0147878500002</v>
      </c>
      <c r="I154" s="34">
        <f t="shared" si="12"/>
        <v>298.01846846000001</v>
      </c>
      <c r="J154" s="34">
        <f t="shared" si="16"/>
        <v>3258.03</v>
      </c>
      <c r="K154" s="34">
        <f t="shared" si="13"/>
        <v>2075580.34</v>
      </c>
      <c r="L154" s="34">
        <f t="shared" si="13"/>
        <v>103600.51</v>
      </c>
      <c r="M154" s="34">
        <f t="shared" si="13"/>
        <v>10430.64</v>
      </c>
      <c r="N154" s="34">
        <f t="shared" si="11"/>
        <v>114031.05</v>
      </c>
      <c r="P154" s="39"/>
    </row>
    <row r="155" spans="2:16" x14ac:dyDescent="0.2">
      <c r="B155" s="30">
        <v>138</v>
      </c>
      <c r="C155" s="31">
        <f>[1]Cálculos!D156</f>
        <v>45992</v>
      </c>
      <c r="D155" s="30">
        <v>30</v>
      </c>
      <c r="E155" s="32">
        <f>ROUND([1]Cálculos!J156,6)</f>
        <v>5.2384E-2</v>
      </c>
      <c r="F155" s="32"/>
      <c r="G155" s="34">
        <f t="shared" si="14"/>
        <v>56342.280917949996</v>
      </c>
      <c r="H155" s="34">
        <f t="shared" si="15"/>
        <v>2951.4340436000002</v>
      </c>
      <c r="I155" s="34">
        <f t="shared" si="12"/>
        <v>283.14317462999998</v>
      </c>
      <c r="J155" s="34">
        <f t="shared" si="16"/>
        <v>3234.57</v>
      </c>
      <c r="K155" s="34">
        <f t="shared" si="13"/>
        <v>1971979.83</v>
      </c>
      <c r="L155" s="34">
        <f t="shared" si="13"/>
        <v>103300.19</v>
      </c>
      <c r="M155" s="34">
        <f t="shared" si="13"/>
        <v>9910.01</v>
      </c>
      <c r="N155" s="34">
        <f t="shared" si="11"/>
        <v>113209.95</v>
      </c>
      <c r="P155" s="39"/>
    </row>
    <row r="156" spans="2:16" x14ac:dyDescent="0.2">
      <c r="B156" s="30">
        <v>139</v>
      </c>
      <c r="C156" s="31">
        <f>[1]Cálculos!D157</f>
        <v>46023</v>
      </c>
      <c r="D156" s="30">
        <v>30</v>
      </c>
      <c r="E156" s="32">
        <f>ROUND([1]Cálculos!J157,6)</f>
        <v>5.4328000000000001E-2</v>
      </c>
      <c r="F156" s="32"/>
      <c r="G156" s="34">
        <f t="shared" si="14"/>
        <v>53390.846874349998</v>
      </c>
      <c r="H156" s="34">
        <f t="shared" si="15"/>
        <v>2900.6179289800002</v>
      </c>
      <c r="I156" s="34">
        <f t="shared" si="12"/>
        <v>268.31100257000003</v>
      </c>
      <c r="J156" s="34">
        <f t="shared" si="16"/>
        <v>3168.92</v>
      </c>
      <c r="K156" s="34">
        <f t="shared" si="13"/>
        <v>1868679.64</v>
      </c>
      <c r="L156" s="34">
        <f t="shared" si="13"/>
        <v>101521.62</v>
      </c>
      <c r="M156" s="34">
        <f t="shared" si="13"/>
        <v>9390.8799999999992</v>
      </c>
      <c r="N156" s="34">
        <f t="shared" si="11"/>
        <v>110912.2</v>
      </c>
      <c r="P156" s="39"/>
    </row>
    <row r="157" spans="2:16" x14ac:dyDescent="0.2">
      <c r="B157" s="30">
        <v>140</v>
      </c>
      <c r="C157" s="31">
        <f>[1]Cálculos!D158</f>
        <v>46054</v>
      </c>
      <c r="D157" s="30">
        <v>30</v>
      </c>
      <c r="E157" s="32">
        <f>ROUND([1]Cálculos!J158,6)</f>
        <v>5.6072999999999998E-2</v>
      </c>
      <c r="F157" s="32"/>
      <c r="G157" s="34">
        <f t="shared" si="14"/>
        <v>50490.22894537</v>
      </c>
      <c r="H157" s="34">
        <f t="shared" si="15"/>
        <v>2831.1386076499998</v>
      </c>
      <c r="I157" s="34">
        <f t="shared" si="12"/>
        <v>253.73420242</v>
      </c>
      <c r="J157" s="34">
        <f t="shared" si="16"/>
        <v>3084.87</v>
      </c>
      <c r="K157" s="34">
        <f t="shared" si="13"/>
        <v>1767158.01</v>
      </c>
      <c r="L157" s="34">
        <f t="shared" si="13"/>
        <v>99089.85</v>
      </c>
      <c r="M157" s="34">
        <f t="shared" si="13"/>
        <v>8880.69</v>
      </c>
      <c r="N157" s="34">
        <f t="shared" si="11"/>
        <v>107970.45</v>
      </c>
      <c r="P157" s="39"/>
    </row>
    <row r="158" spans="2:16" x14ac:dyDescent="0.2">
      <c r="B158" s="30">
        <v>141</v>
      </c>
      <c r="C158" s="31">
        <f>[1]Cálculos!D159</f>
        <v>46082</v>
      </c>
      <c r="D158" s="30">
        <v>30</v>
      </c>
      <c r="E158" s="32">
        <f>ROUND([1]Cálculos!J159,6)</f>
        <v>5.7321999999999998E-2</v>
      </c>
      <c r="F158" s="32"/>
      <c r="G158" s="34">
        <f t="shared" si="14"/>
        <v>47659.090337720001</v>
      </c>
      <c r="H158" s="34">
        <f t="shared" si="15"/>
        <v>2731.9143763299999</v>
      </c>
      <c r="I158" s="34">
        <f t="shared" si="12"/>
        <v>239.50656448999999</v>
      </c>
      <c r="J158" s="34">
        <f t="shared" si="16"/>
        <v>2971.42</v>
      </c>
      <c r="K158" s="34">
        <f t="shared" si="13"/>
        <v>1668068.16</v>
      </c>
      <c r="L158" s="34">
        <f t="shared" si="13"/>
        <v>95617</v>
      </c>
      <c r="M158" s="34">
        <f t="shared" si="13"/>
        <v>8382.7199999999993</v>
      </c>
      <c r="N158" s="34">
        <f t="shared" si="11"/>
        <v>103999.7</v>
      </c>
      <c r="P158" s="39"/>
    </row>
    <row r="159" spans="2:16" x14ac:dyDescent="0.2">
      <c r="B159" s="30">
        <v>142</v>
      </c>
      <c r="C159" s="31">
        <f>[1]Cálculos!D160</f>
        <v>46113</v>
      </c>
      <c r="D159" s="30">
        <v>30</v>
      </c>
      <c r="E159" s="32">
        <f>ROUND([1]Cálculos!J160,6)</f>
        <v>5.8939999999999999E-2</v>
      </c>
      <c r="F159" s="32"/>
      <c r="G159" s="34">
        <f t="shared" si="14"/>
        <v>44927.175961389999</v>
      </c>
      <c r="H159" s="34">
        <f t="shared" si="15"/>
        <v>2648.0077511600002</v>
      </c>
      <c r="I159" s="34">
        <f t="shared" si="12"/>
        <v>225.77756919999999</v>
      </c>
      <c r="J159" s="34">
        <f t="shared" si="16"/>
        <v>2873.78</v>
      </c>
      <c r="K159" s="34">
        <f t="shared" si="13"/>
        <v>1572451.15</v>
      </c>
      <c r="L159" s="34">
        <f t="shared" si="13"/>
        <v>92680.27</v>
      </c>
      <c r="M159" s="34">
        <f t="shared" si="13"/>
        <v>7902.21</v>
      </c>
      <c r="N159" s="34">
        <f t="shared" si="11"/>
        <v>100582.3</v>
      </c>
      <c r="P159" s="39"/>
    </row>
    <row r="160" spans="2:16" x14ac:dyDescent="0.2">
      <c r="B160" s="30">
        <v>143</v>
      </c>
      <c r="C160" s="31">
        <f>[1]Cálculos!D161</f>
        <v>46143</v>
      </c>
      <c r="D160" s="30">
        <v>30</v>
      </c>
      <c r="E160" s="32">
        <f>ROUND([1]Cálculos!J161,6)</f>
        <v>5.9637999999999997E-2</v>
      </c>
      <c r="F160" s="32"/>
      <c r="G160" s="34">
        <f t="shared" si="14"/>
        <v>42279.168210229996</v>
      </c>
      <c r="H160" s="34">
        <f t="shared" si="15"/>
        <v>2521.4450337200001</v>
      </c>
      <c r="I160" s="34">
        <f t="shared" si="12"/>
        <v>212.47023927000001</v>
      </c>
      <c r="J160" s="34">
        <f t="shared" si="16"/>
        <v>2733.91</v>
      </c>
      <c r="K160" s="34">
        <f t="shared" si="13"/>
        <v>1479770.88</v>
      </c>
      <c r="L160" s="34">
        <f t="shared" si="13"/>
        <v>88250.57</v>
      </c>
      <c r="M160" s="34">
        <f t="shared" si="13"/>
        <v>7436.45</v>
      </c>
      <c r="N160" s="34">
        <f t="shared" si="11"/>
        <v>95686.85</v>
      </c>
      <c r="P160" s="39"/>
    </row>
    <row r="161" spans="2:16" x14ac:dyDescent="0.2">
      <c r="B161" s="30">
        <v>144</v>
      </c>
      <c r="C161" s="31">
        <f>[1]Cálculos!D162</f>
        <v>46174</v>
      </c>
      <c r="D161" s="30">
        <v>30</v>
      </c>
      <c r="E161" s="32">
        <f>ROUND([1]Cálculos!J162,6)</f>
        <v>6.1922999999999999E-2</v>
      </c>
      <c r="F161" s="32"/>
      <c r="G161" s="34">
        <f t="shared" si="14"/>
        <v>39757.72317651</v>
      </c>
      <c r="H161" s="34">
        <f t="shared" si="15"/>
        <v>2461.9174922500001</v>
      </c>
      <c r="I161" s="34">
        <f t="shared" si="12"/>
        <v>199.79893913999999</v>
      </c>
      <c r="J161" s="34">
        <f t="shared" si="16"/>
        <v>2661.71</v>
      </c>
      <c r="K161" s="34">
        <f t="shared" si="13"/>
        <v>1391520.31</v>
      </c>
      <c r="L161" s="34">
        <f t="shared" si="13"/>
        <v>86167.11</v>
      </c>
      <c r="M161" s="34">
        <f t="shared" si="13"/>
        <v>6992.96</v>
      </c>
      <c r="N161" s="34">
        <f t="shared" si="11"/>
        <v>93159.85</v>
      </c>
      <c r="P161" s="39"/>
    </row>
    <row r="162" spans="2:16" x14ac:dyDescent="0.2">
      <c r="B162" s="30">
        <v>145</v>
      </c>
      <c r="C162" s="31">
        <f>[1]Cálculos!D163</f>
        <v>46204</v>
      </c>
      <c r="D162" s="30">
        <v>30</v>
      </c>
      <c r="E162" s="32">
        <f>ROUND([1]Cálculos!J163,6)</f>
        <v>6.2091E-2</v>
      </c>
      <c r="F162" s="32"/>
      <c r="G162" s="34">
        <f t="shared" si="14"/>
        <v>37295.805684259998</v>
      </c>
      <c r="H162" s="34">
        <f t="shared" si="15"/>
        <v>2315.7338707399999</v>
      </c>
      <c r="I162" s="34">
        <f t="shared" si="12"/>
        <v>187.42678943000001</v>
      </c>
      <c r="J162" s="34">
        <f t="shared" si="16"/>
        <v>2503.16</v>
      </c>
      <c r="K162" s="34">
        <f t="shared" si="13"/>
        <v>1305353.19</v>
      </c>
      <c r="L162" s="34">
        <f t="shared" si="13"/>
        <v>81050.679999999993</v>
      </c>
      <c r="M162" s="34">
        <f t="shared" si="13"/>
        <v>6559.93</v>
      </c>
      <c r="N162" s="34">
        <f t="shared" si="11"/>
        <v>87610.6</v>
      </c>
      <c r="P162" s="39"/>
    </row>
    <row r="163" spans="2:16" x14ac:dyDescent="0.2">
      <c r="B163" s="30">
        <v>146</v>
      </c>
      <c r="C163" s="31">
        <f>[1]Cálculos!D164</f>
        <v>46235</v>
      </c>
      <c r="D163" s="30">
        <v>30</v>
      </c>
      <c r="E163" s="32">
        <f>ROUND([1]Cálculos!J164,6)</f>
        <v>6.1657000000000003E-2</v>
      </c>
      <c r="F163" s="32"/>
      <c r="G163" s="34">
        <f t="shared" si="14"/>
        <v>34980.07181352</v>
      </c>
      <c r="H163" s="34">
        <f t="shared" si="15"/>
        <v>2156.7662878000001</v>
      </c>
      <c r="I163" s="34">
        <f t="shared" si="12"/>
        <v>175.78927264999999</v>
      </c>
      <c r="J163" s="34">
        <f t="shared" si="16"/>
        <v>2332.5500000000002</v>
      </c>
      <c r="K163" s="34">
        <f t="shared" si="13"/>
        <v>1224302.51</v>
      </c>
      <c r="L163" s="34">
        <f t="shared" si="13"/>
        <v>75486.820000000007</v>
      </c>
      <c r="M163" s="34">
        <f t="shared" si="13"/>
        <v>6152.62</v>
      </c>
      <c r="N163" s="34">
        <f t="shared" si="11"/>
        <v>81639.25</v>
      </c>
      <c r="P163" s="39"/>
    </row>
    <row r="164" spans="2:16" x14ac:dyDescent="0.2">
      <c r="B164" s="30">
        <v>147</v>
      </c>
      <c r="C164" s="31">
        <f>[1]Cálculos!D165</f>
        <v>46266</v>
      </c>
      <c r="D164" s="30">
        <v>30</v>
      </c>
      <c r="E164" s="32">
        <f>ROUND([1]Cálculos!J165,6)</f>
        <v>6.0576999999999999E-2</v>
      </c>
      <c r="F164" s="32"/>
      <c r="G164" s="34">
        <f t="shared" si="14"/>
        <v>32823.305525720003</v>
      </c>
      <c r="H164" s="34">
        <f t="shared" si="15"/>
        <v>1988.33737883</v>
      </c>
      <c r="I164" s="34">
        <f t="shared" si="12"/>
        <v>164.95063346000001</v>
      </c>
      <c r="J164" s="34">
        <f t="shared" si="16"/>
        <v>2153.2800000000002</v>
      </c>
      <c r="K164" s="34">
        <f t="shared" si="13"/>
        <v>1148815.69</v>
      </c>
      <c r="L164" s="34">
        <f t="shared" si="13"/>
        <v>69591.8</v>
      </c>
      <c r="M164" s="34">
        <f t="shared" si="13"/>
        <v>5773.27</v>
      </c>
      <c r="N164" s="34">
        <f t="shared" si="11"/>
        <v>75364.800000000003</v>
      </c>
      <c r="P164" s="39"/>
    </row>
    <row r="165" spans="2:16" x14ac:dyDescent="0.2">
      <c r="B165" s="30">
        <v>148</v>
      </c>
      <c r="C165" s="31">
        <f>[1]Cálculos!D166</f>
        <v>46296</v>
      </c>
      <c r="D165" s="30">
        <v>30</v>
      </c>
      <c r="E165" s="32">
        <f>ROUND([1]Cálculos!J166,6)</f>
        <v>6.0426000000000001E-2</v>
      </c>
      <c r="F165" s="32"/>
      <c r="G165" s="34">
        <f t="shared" si="14"/>
        <v>30834.968146890002</v>
      </c>
      <c r="H165" s="34">
        <f t="shared" si="15"/>
        <v>1863.2337852400001</v>
      </c>
      <c r="I165" s="34">
        <f t="shared" si="12"/>
        <v>154.95841894</v>
      </c>
      <c r="J165" s="34">
        <f t="shared" si="16"/>
        <v>2018.19</v>
      </c>
      <c r="K165" s="34">
        <f t="shared" si="13"/>
        <v>1079223.8799999999</v>
      </c>
      <c r="L165" s="34">
        <f t="shared" si="13"/>
        <v>65213.18</v>
      </c>
      <c r="M165" s="34">
        <f t="shared" si="13"/>
        <v>5423.54</v>
      </c>
      <c r="N165" s="34">
        <f t="shared" si="11"/>
        <v>70636.649999999994</v>
      </c>
      <c r="P165" s="39"/>
    </row>
    <row r="166" spans="2:16" x14ac:dyDescent="0.2">
      <c r="B166" s="30">
        <v>149</v>
      </c>
      <c r="C166" s="31">
        <f>[1]Cálculos!D167</f>
        <v>46327</v>
      </c>
      <c r="D166" s="30">
        <v>30</v>
      </c>
      <c r="E166" s="32">
        <f>ROUND([1]Cálculos!J167,6)</f>
        <v>6.1298999999999999E-2</v>
      </c>
      <c r="F166" s="32"/>
      <c r="G166" s="34">
        <f t="shared" si="14"/>
        <v>28971.73436165</v>
      </c>
      <c r="H166" s="34">
        <f t="shared" si="15"/>
        <v>1775.9383446300001</v>
      </c>
      <c r="I166" s="34">
        <f t="shared" si="12"/>
        <v>145.59490152000001</v>
      </c>
      <c r="J166" s="34">
        <f t="shared" si="16"/>
        <v>1921.53</v>
      </c>
      <c r="K166" s="34">
        <f t="shared" si="13"/>
        <v>1014010.7</v>
      </c>
      <c r="L166" s="34">
        <f t="shared" si="13"/>
        <v>62157.84</v>
      </c>
      <c r="M166" s="34">
        <f t="shared" si="13"/>
        <v>5095.82</v>
      </c>
      <c r="N166" s="34">
        <f t="shared" si="11"/>
        <v>67253.55</v>
      </c>
      <c r="P166" s="39"/>
    </row>
    <row r="167" spans="2:16" x14ac:dyDescent="0.2">
      <c r="B167" s="30">
        <v>150</v>
      </c>
      <c r="C167" s="31">
        <f>[1]Cálculos!D168</f>
        <v>46357</v>
      </c>
      <c r="D167" s="30">
        <v>30</v>
      </c>
      <c r="E167" s="32">
        <f>ROUND([1]Cálculos!J168,6)</f>
        <v>6.3185000000000005E-2</v>
      </c>
      <c r="F167" s="32"/>
      <c r="G167" s="34">
        <f t="shared" si="14"/>
        <v>27195.796017019999</v>
      </c>
      <c r="H167" s="34">
        <f t="shared" si="15"/>
        <v>1718.36637133</v>
      </c>
      <c r="I167" s="34">
        <f t="shared" si="12"/>
        <v>136.67007964999999</v>
      </c>
      <c r="J167" s="34">
        <f t="shared" si="16"/>
        <v>1855.03</v>
      </c>
      <c r="K167" s="34">
        <f t="shared" si="13"/>
        <v>951852.86</v>
      </c>
      <c r="L167" s="34">
        <f t="shared" si="13"/>
        <v>60142.82</v>
      </c>
      <c r="M167" s="34">
        <f t="shared" si="13"/>
        <v>4783.45</v>
      </c>
      <c r="N167" s="34">
        <f t="shared" si="11"/>
        <v>64926.05</v>
      </c>
      <c r="P167" s="39"/>
    </row>
    <row r="168" spans="2:16" x14ac:dyDescent="0.2">
      <c r="B168" s="30">
        <v>151</v>
      </c>
      <c r="C168" s="31">
        <f>[1]Cálculos!D169</f>
        <v>46388</v>
      </c>
      <c r="D168" s="30">
        <v>30</v>
      </c>
      <c r="E168" s="32">
        <f>ROUND([1]Cálculos!J169,6)</f>
        <v>6.2130999999999999E-2</v>
      </c>
      <c r="F168" s="32"/>
      <c r="G168" s="34">
        <f t="shared" si="14"/>
        <v>25477.429645690001</v>
      </c>
      <c r="H168" s="34">
        <f t="shared" si="15"/>
        <v>1582.9381813099999</v>
      </c>
      <c r="I168" s="34">
        <f t="shared" si="12"/>
        <v>128.03458067</v>
      </c>
      <c r="J168" s="34">
        <f t="shared" si="16"/>
        <v>1710.97</v>
      </c>
      <c r="K168" s="34">
        <f t="shared" si="13"/>
        <v>891710.03</v>
      </c>
      <c r="L168" s="34">
        <f t="shared" si="13"/>
        <v>55402.83</v>
      </c>
      <c r="M168" s="34">
        <f t="shared" si="13"/>
        <v>4481.21</v>
      </c>
      <c r="N168" s="34">
        <f t="shared" si="11"/>
        <v>59883.95</v>
      </c>
      <c r="P168" s="39"/>
    </row>
    <row r="169" spans="2:16" x14ac:dyDescent="0.2">
      <c r="B169" s="30">
        <v>152</v>
      </c>
      <c r="C169" s="31">
        <f>[1]Cálculos!D170</f>
        <v>46419</v>
      </c>
      <c r="D169" s="30">
        <v>30</v>
      </c>
      <c r="E169" s="32">
        <f>ROUND([1]Cálculos!J170,6)</f>
        <v>6.2884999999999996E-2</v>
      </c>
      <c r="F169" s="32"/>
      <c r="G169" s="34">
        <f t="shared" si="14"/>
        <v>23894.49146438</v>
      </c>
      <c r="H169" s="34">
        <f t="shared" si="15"/>
        <v>1502.6050957299999</v>
      </c>
      <c r="I169" s="34">
        <f t="shared" si="12"/>
        <v>120.07966413</v>
      </c>
      <c r="J169" s="34">
        <f t="shared" si="16"/>
        <v>1622.68</v>
      </c>
      <c r="K169" s="34">
        <f t="shared" si="13"/>
        <v>836307.2</v>
      </c>
      <c r="L169" s="34">
        <f t="shared" si="13"/>
        <v>52591.17</v>
      </c>
      <c r="M169" s="34">
        <f t="shared" si="13"/>
        <v>4202.78</v>
      </c>
      <c r="N169" s="34">
        <f t="shared" si="11"/>
        <v>56793.8</v>
      </c>
      <c r="P169" s="39"/>
    </row>
    <row r="170" spans="2:16" x14ac:dyDescent="0.2">
      <c r="B170" s="30">
        <v>153</v>
      </c>
      <c r="C170" s="31">
        <f>[1]Cálculos!D171</f>
        <v>46447</v>
      </c>
      <c r="D170" s="30">
        <v>30</v>
      </c>
      <c r="E170" s="32">
        <f>ROUND([1]Cálculos!J171,6)</f>
        <v>6.4071000000000003E-2</v>
      </c>
      <c r="F170" s="32"/>
      <c r="G170" s="34">
        <f t="shared" si="14"/>
        <v>22391.886368650001</v>
      </c>
      <c r="H170" s="34">
        <f t="shared" si="15"/>
        <v>1434.6705515199999</v>
      </c>
      <c r="I170" s="34">
        <f t="shared" si="12"/>
        <v>112.52845445</v>
      </c>
      <c r="J170" s="34">
        <f t="shared" si="16"/>
        <v>1547.19</v>
      </c>
      <c r="K170" s="34">
        <f t="shared" si="13"/>
        <v>783716.02</v>
      </c>
      <c r="L170" s="34">
        <f t="shared" si="13"/>
        <v>50213.46</v>
      </c>
      <c r="M170" s="34">
        <f t="shared" si="13"/>
        <v>3938.49</v>
      </c>
      <c r="N170" s="34">
        <f t="shared" si="11"/>
        <v>54151.65</v>
      </c>
      <c r="P170" s="39"/>
    </row>
    <row r="171" spans="2:16" x14ac:dyDescent="0.2">
      <c r="B171" s="30">
        <v>154</v>
      </c>
      <c r="C171" s="31">
        <f>[1]Cálculos!D172</f>
        <v>46478</v>
      </c>
      <c r="D171" s="30">
        <v>30</v>
      </c>
      <c r="E171" s="32">
        <f>ROUND([1]Cálculos!J172,6)</f>
        <v>6.5936999999999996E-2</v>
      </c>
      <c r="F171" s="32"/>
      <c r="G171" s="34">
        <f t="shared" si="14"/>
        <v>20957.21581713</v>
      </c>
      <c r="H171" s="34">
        <f t="shared" si="15"/>
        <v>1381.85593933</v>
      </c>
      <c r="I171" s="34">
        <f t="shared" si="12"/>
        <v>105.31864385</v>
      </c>
      <c r="J171" s="34">
        <f t="shared" si="16"/>
        <v>1487.17</v>
      </c>
      <c r="K171" s="34">
        <f t="shared" si="13"/>
        <v>733502.55</v>
      </c>
      <c r="L171" s="34">
        <f t="shared" si="13"/>
        <v>48364.95</v>
      </c>
      <c r="M171" s="34">
        <f t="shared" si="13"/>
        <v>3686.15</v>
      </c>
      <c r="N171" s="34">
        <f t="shared" si="11"/>
        <v>52050.95</v>
      </c>
      <c r="P171" s="39"/>
    </row>
    <row r="172" spans="2:16" x14ac:dyDescent="0.2">
      <c r="B172" s="30">
        <v>155</v>
      </c>
      <c r="C172" s="31">
        <f>[1]Cálculos!D173</f>
        <v>46508</v>
      </c>
      <c r="D172" s="30">
        <v>30</v>
      </c>
      <c r="E172" s="32">
        <f>ROUND([1]Cálculos!J173,6)</f>
        <v>6.6279000000000005E-2</v>
      </c>
      <c r="F172" s="32"/>
      <c r="G172" s="34">
        <f t="shared" si="14"/>
        <v>19575.359877800001</v>
      </c>
      <c r="H172" s="34">
        <f t="shared" si="15"/>
        <v>1297.4352773400001</v>
      </c>
      <c r="I172" s="34">
        <f t="shared" si="12"/>
        <v>98.374248429999994</v>
      </c>
      <c r="J172" s="34">
        <f t="shared" si="16"/>
        <v>1395.8</v>
      </c>
      <c r="K172" s="34">
        <f t="shared" si="13"/>
        <v>685137.59</v>
      </c>
      <c r="L172" s="34">
        <f t="shared" si="13"/>
        <v>45410.23</v>
      </c>
      <c r="M172" s="34">
        <f t="shared" si="13"/>
        <v>3443.09</v>
      </c>
      <c r="N172" s="34">
        <f t="shared" si="11"/>
        <v>48853</v>
      </c>
      <c r="P172" s="39"/>
    </row>
    <row r="173" spans="2:16" x14ac:dyDescent="0.2">
      <c r="B173" s="30">
        <v>156</v>
      </c>
      <c r="C173" s="31">
        <f>[1]Cálculos!D174</f>
        <v>46539</v>
      </c>
      <c r="D173" s="30">
        <v>30</v>
      </c>
      <c r="E173" s="32">
        <f>ROUND([1]Cálculos!J174,6)</f>
        <v>6.4435999999999993E-2</v>
      </c>
      <c r="F173" s="32"/>
      <c r="G173" s="34">
        <f t="shared" si="14"/>
        <v>18277.924600459999</v>
      </c>
      <c r="H173" s="34">
        <f t="shared" si="15"/>
        <v>1177.7563495500001</v>
      </c>
      <c r="I173" s="34">
        <f t="shared" si="12"/>
        <v>91.854101619999994</v>
      </c>
      <c r="J173" s="34">
        <f t="shared" si="16"/>
        <v>1269.6099999999999</v>
      </c>
      <c r="K173" s="34">
        <f t="shared" si="13"/>
        <v>639727.35999999999</v>
      </c>
      <c r="L173" s="34">
        <f t="shared" si="13"/>
        <v>41221.47</v>
      </c>
      <c r="M173" s="34">
        <f t="shared" si="13"/>
        <v>3214.89</v>
      </c>
      <c r="N173" s="34">
        <f t="shared" si="11"/>
        <v>44436.35</v>
      </c>
      <c r="P173" s="39"/>
    </row>
    <row r="174" spans="2:16" x14ac:dyDescent="0.2">
      <c r="B174" s="30">
        <v>157</v>
      </c>
      <c r="C174" s="31">
        <f>[1]Cálculos!D175</f>
        <v>46569</v>
      </c>
      <c r="D174" s="30">
        <v>30</v>
      </c>
      <c r="E174" s="32">
        <f>ROUND([1]Cálculos!J175,6)</f>
        <v>6.1350000000000002E-2</v>
      </c>
      <c r="F174" s="32"/>
      <c r="G174" s="34">
        <f t="shared" si="14"/>
        <v>17100.168250909999</v>
      </c>
      <c r="H174" s="34">
        <f t="shared" si="15"/>
        <v>1049.0953221899999</v>
      </c>
      <c r="I174" s="34">
        <f t="shared" si="12"/>
        <v>85.935390729999995</v>
      </c>
      <c r="J174" s="34">
        <f t="shared" si="16"/>
        <v>1135.03</v>
      </c>
      <c r="K174" s="34">
        <f t="shared" si="13"/>
        <v>598505.88</v>
      </c>
      <c r="L174" s="34">
        <f t="shared" si="13"/>
        <v>36718.33</v>
      </c>
      <c r="M174" s="34">
        <f t="shared" si="13"/>
        <v>3007.73</v>
      </c>
      <c r="N174" s="34">
        <f t="shared" si="11"/>
        <v>39726.050000000003</v>
      </c>
      <c r="P174" s="39"/>
    </row>
    <row r="175" spans="2:16" x14ac:dyDescent="0.2">
      <c r="B175" s="30">
        <v>158</v>
      </c>
      <c r="C175" s="31">
        <f>[1]Cálculos!D176</f>
        <v>46600</v>
      </c>
      <c r="D175" s="30">
        <v>30</v>
      </c>
      <c r="E175" s="32">
        <f>ROUND([1]Cálculos!J176,6)</f>
        <v>5.7700000000000001E-2</v>
      </c>
      <c r="F175" s="32"/>
      <c r="G175" s="34">
        <f t="shared" si="14"/>
        <v>16051.072928719999</v>
      </c>
      <c r="H175" s="34">
        <f t="shared" si="15"/>
        <v>926.14690798000004</v>
      </c>
      <c r="I175" s="34">
        <f t="shared" si="12"/>
        <v>80.663254499999994</v>
      </c>
      <c r="J175" s="34">
        <f t="shared" si="16"/>
        <v>1006.81</v>
      </c>
      <c r="K175" s="34">
        <f t="shared" si="13"/>
        <v>561787.55000000005</v>
      </c>
      <c r="L175" s="34">
        <f t="shared" si="13"/>
        <v>32415.14</v>
      </c>
      <c r="M175" s="34">
        <f t="shared" si="13"/>
        <v>2823.21</v>
      </c>
      <c r="N175" s="34">
        <f t="shared" si="11"/>
        <v>35238.35</v>
      </c>
      <c r="P175" s="39"/>
    </row>
    <row r="176" spans="2:16" x14ac:dyDescent="0.2">
      <c r="B176" s="30">
        <v>159</v>
      </c>
      <c r="C176" s="31">
        <f>[1]Cálculos!D177</f>
        <v>46631</v>
      </c>
      <c r="D176" s="30">
        <v>30</v>
      </c>
      <c r="E176" s="32">
        <f>ROUND([1]Cálculos!J177,6)</f>
        <v>5.6438000000000002E-2</v>
      </c>
      <c r="F176" s="32"/>
      <c r="G176" s="34">
        <f t="shared" si="14"/>
        <v>15124.92602074</v>
      </c>
      <c r="H176" s="34">
        <f t="shared" si="15"/>
        <v>853.62057474999995</v>
      </c>
      <c r="I176" s="34">
        <f t="shared" si="12"/>
        <v>76.008984720000001</v>
      </c>
      <c r="J176" s="34">
        <f t="shared" si="16"/>
        <v>929.62</v>
      </c>
      <c r="K176" s="34">
        <f t="shared" si="13"/>
        <v>529372.41</v>
      </c>
      <c r="L176" s="34">
        <f t="shared" si="13"/>
        <v>29876.720000000001</v>
      </c>
      <c r="M176" s="34">
        <f t="shared" si="13"/>
        <v>2660.31</v>
      </c>
      <c r="N176" s="34">
        <f t="shared" si="11"/>
        <v>32536.7</v>
      </c>
      <c r="P176" s="39"/>
    </row>
    <row r="177" spans="2:16" x14ac:dyDescent="0.2">
      <c r="B177" s="30">
        <v>160</v>
      </c>
      <c r="C177" s="31">
        <f>[1]Cálculos!D178</f>
        <v>46661</v>
      </c>
      <c r="D177" s="30">
        <v>30</v>
      </c>
      <c r="E177" s="32">
        <f>ROUND([1]Cálculos!J178,6)</f>
        <v>5.8126999999999998E-2</v>
      </c>
      <c r="F177" s="32"/>
      <c r="G177" s="34">
        <f t="shared" si="14"/>
        <v>14271.305445989999</v>
      </c>
      <c r="H177" s="34">
        <f t="shared" si="15"/>
        <v>829.54817164999997</v>
      </c>
      <c r="I177" s="34">
        <f t="shared" si="12"/>
        <v>71.719189639999996</v>
      </c>
      <c r="J177" s="34">
        <f t="shared" si="16"/>
        <v>901.26</v>
      </c>
      <c r="K177" s="34">
        <f t="shared" si="13"/>
        <v>499495.69</v>
      </c>
      <c r="L177" s="34">
        <f t="shared" si="13"/>
        <v>29034.18</v>
      </c>
      <c r="M177" s="34">
        <f t="shared" si="13"/>
        <v>2510.17</v>
      </c>
      <c r="N177" s="34">
        <f t="shared" si="11"/>
        <v>31544.1</v>
      </c>
      <c r="P177" s="39"/>
    </row>
    <row r="178" spans="2:16" x14ac:dyDescent="0.2">
      <c r="B178" s="30">
        <v>161</v>
      </c>
      <c r="C178" s="31">
        <f>[1]Cálculos!D179</f>
        <v>46692</v>
      </c>
      <c r="D178" s="30">
        <v>30</v>
      </c>
      <c r="E178" s="32">
        <f>ROUND([1]Cálculos!J179,6)</f>
        <v>5.8444999999999997E-2</v>
      </c>
      <c r="F178" s="32"/>
      <c r="G178" s="34">
        <f t="shared" si="14"/>
        <v>13441.75727434</v>
      </c>
      <c r="H178" s="34">
        <f t="shared" si="15"/>
        <v>785.60350388999996</v>
      </c>
      <c r="I178" s="34">
        <f t="shared" si="12"/>
        <v>67.550368300000002</v>
      </c>
      <c r="J178" s="34">
        <f t="shared" si="16"/>
        <v>853.15</v>
      </c>
      <c r="K178" s="34">
        <f t="shared" si="13"/>
        <v>470461.5</v>
      </c>
      <c r="L178" s="34">
        <f t="shared" si="13"/>
        <v>27496.12</v>
      </c>
      <c r="M178" s="34">
        <f t="shared" si="13"/>
        <v>2364.2600000000002</v>
      </c>
      <c r="N178" s="34">
        <f t="shared" si="11"/>
        <v>29860.25</v>
      </c>
      <c r="P178" s="39"/>
    </row>
    <row r="179" spans="2:16" x14ac:dyDescent="0.2">
      <c r="B179" s="30">
        <v>162</v>
      </c>
      <c r="C179" s="31">
        <f>[1]Cálculos!D180</f>
        <v>46722</v>
      </c>
      <c r="D179" s="30">
        <v>30</v>
      </c>
      <c r="E179" s="32">
        <f>ROUND([1]Cálculos!J180,6)</f>
        <v>5.5133000000000001E-2</v>
      </c>
      <c r="F179" s="32"/>
      <c r="G179" s="34">
        <f t="shared" si="14"/>
        <v>12656.153770450001</v>
      </c>
      <c r="H179" s="34">
        <f t="shared" si="15"/>
        <v>697.77172582000003</v>
      </c>
      <c r="I179" s="34">
        <f t="shared" si="12"/>
        <v>63.602387030000003</v>
      </c>
      <c r="J179" s="34">
        <f t="shared" si="16"/>
        <v>761.37</v>
      </c>
      <c r="K179" s="34">
        <f t="shared" si="13"/>
        <v>442965.38</v>
      </c>
      <c r="L179" s="34">
        <f t="shared" si="13"/>
        <v>24422.01</v>
      </c>
      <c r="M179" s="34">
        <f t="shared" si="13"/>
        <v>2226.08</v>
      </c>
      <c r="N179" s="34">
        <f t="shared" si="11"/>
        <v>26647.95</v>
      </c>
      <c r="P179" s="39"/>
    </row>
    <row r="180" spans="2:16" x14ac:dyDescent="0.2">
      <c r="B180" s="30">
        <v>163</v>
      </c>
      <c r="C180" s="31">
        <f>[1]Cálculos!D181</f>
        <v>46753</v>
      </c>
      <c r="D180" s="30">
        <v>30</v>
      </c>
      <c r="E180" s="32">
        <f>ROUND([1]Cálculos!J181,6)</f>
        <v>5.5478E-2</v>
      </c>
      <c r="F180" s="32"/>
      <c r="G180" s="34">
        <f t="shared" si="14"/>
        <v>11958.38204463</v>
      </c>
      <c r="H180" s="34">
        <f t="shared" si="15"/>
        <v>663.42711907</v>
      </c>
      <c r="I180" s="34">
        <f t="shared" si="12"/>
        <v>60.095796620000002</v>
      </c>
      <c r="J180" s="34">
        <f t="shared" si="16"/>
        <v>723.52</v>
      </c>
      <c r="K180" s="34">
        <f t="shared" si="13"/>
        <v>418543.37</v>
      </c>
      <c r="L180" s="34">
        <f t="shared" si="13"/>
        <v>23219.94</v>
      </c>
      <c r="M180" s="34">
        <f t="shared" si="13"/>
        <v>2103.35</v>
      </c>
      <c r="N180" s="34">
        <f t="shared" si="11"/>
        <v>25323.200000000001</v>
      </c>
      <c r="P180" s="39"/>
    </row>
    <row r="181" spans="2:16" x14ac:dyDescent="0.2">
      <c r="B181" s="30">
        <v>164</v>
      </c>
      <c r="C181" s="31">
        <f>[1]Cálculos!D182</f>
        <v>46784</v>
      </c>
      <c r="D181" s="30">
        <v>30</v>
      </c>
      <c r="E181" s="32">
        <f>ROUND([1]Cálculos!J182,6)</f>
        <v>5.0645999999999997E-2</v>
      </c>
      <c r="F181" s="32"/>
      <c r="G181" s="34">
        <f t="shared" si="14"/>
        <v>11294.95492556</v>
      </c>
      <c r="H181" s="34">
        <f t="shared" si="15"/>
        <v>572.04428714999995</v>
      </c>
      <c r="I181" s="34">
        <f t="shared" si="12"/>
        <v>56.761802019999998</v>
      </c>
      <c r="J181" s="34">
        <f t="shared" si="16"/>
        <v>628.79999999999995</v>
      </c>
      <c r="K181" s="34">
        <f t="shared" si="13"/>
        <v>395323.42</v>
      </c>
      <c r="L181" s="34">
        <f t="shared" si="13"/>
        <v>20021.55</v>
      </c>
      <c r="M181" s="34">
        <f t="shared" si="13"/>
        <v>1986.66</v>
      </c>
      <c r="N181" s="34">
        <f t="shared" si="11"/>
        <v>22008</v>
      </c>
      <c r="P181" s="39"/>
    </row>
    <row r="182" spans="2:16" x14ac:dyDescent="0.2">
      <c r="B182" s="30">
        <v>165</v>
      </c>
      <c r="C182" s="31">
        <f>[1]Cálculos!D183</f>
        <v>46813</v>
      </c>
      <c r="D182" s="30">
        <v>30</v>
      </c>
      <c r="E182" s="32">
        <f>ROUND([1]Cálculos!J183,6)</f>
        <v>4.9105000000000003E-2</v>
      </c>
      <c r="F182" s="32"/>
      <c r="G182" s="34">
        <f t="shared" si="14"/>
        <v>10722.91063841</v>
      </c>
      <c r="H182" s="34">
        <f t="shared" si="15"/>
        <v>526.54852688999995</v>
      </c>
      <c r="I182" s="34">
        <f t="shared" si="12"/>
        <v>53.88704379</v>
      </c>
      <c r="J182" s="34">
        <f t="shared" si="16"/>
        <v>580.42999999999995</v>
      </c>
      <c r="K182" s="34">
        <f t="shared" si="13"/>
        <v>375301.87</v>
      </c>
      <c r="L182" s="34">
        <f t="shared" si="13"/>
        <v>18429.189999999999</v>
      </c>
      <c r="M182" s="34">
        <f t="shared" si="13"/>
        <v>1886.04</v>
      </c>
      <c r="N182" s="34">
        <f t="shared" si="11"/>
        <v>20315.05</v>
      </c>
      <c r="P182" s="39"/>
    </row>
    <row r="183" spans="2:16" x14ac:dyDescent="0.2">
      <c r="B183" s="30">
        <v>166</v>
      </c>
      <c r="C183" s="31">
        <f>[1]Cálculos!D184</f>
        <v>46844</v>
      </c>
      <c r="D183" s="30">
        <v>30</v>
      </c>
      <c r="E183" s="32">
        <f>ROUND([1]Cálculos!J184,6)</f>
        <v>4.5401999999999998E-2</v>
      </c>
      <c r="F183" s="32"/>
      <c r="G183" s="34">
        <f t="shared" si="14"/>
        <v>10196.36211152</v>
      </c>
      <c r="H183" s="34">
        <f t="shared" si="15"/>
        <v>462.93523257999999</v>
      </c>
      <c r="I183" s="34">
        <f t="shared" si="12"/>
        <v>51.240920510000002</v>
      </c>
      <c r="J183" s="34">
        <f t="shared" si="16"/>
        <v>514.16999999999996</v>
      </c>
      <c r="K183" s="34">
        <f t="shared" si="13"/>
        <v>356872.67</v>
      </c>
      <c r="L183" s="34">
        <f t="shared" si="13"/>
        <v>16202.73</v>
      </c>
      <c r="M183" s="34">
        <f t="shared" si="13"/>
        <v>1793.43</v>
      </c>
      <c r="N183" s="34">
        <f t="shared" si="11"/>
        <v>17995.95</v>
      </c>
      <c r="P183" s="39"/>
    </row>
    <row r="184" spans="2:16" x14ac:dyDescent="0.2">
      <c r="B184" s="30">
        <v>167</v>
      </c>
      <c r="C184" s="31">
        <f>[1]Cálculos!D185</f>
        <v>46874</v>
      </c>
      <c r="D184" s="30">
        <v>30</v>
      </c>
      <c r="E184" s="32">
        <f>ROUND([1]Cálculos!J185,6)</f>
        <v>4.5245E-2</v>
      </c>
      <c r="F184" s="32"/>
      <c r="G184" s="34">
        <f t="shared" si="14"/>
        <v>9733.4268789399994</v>
      </c>
      <c r="H184" s="34">
        <f t="shared" si="15"/>
        <v>440.38889913000003</v>
      </c>
      <c r="I184" s="34">
        <f t="shared" si="12"/>
        <v>48.914480230000002</v>
      </c>
      <c r="J184" s="34">
        <f t="shared" si="16"/>
        <v>489.3</v>
      </c>
      <c r="K184" s="34">
        <f t="shared" si="13"/>
        <v>340669.94</v>
      </c>
      <c r="L184" s="34">
        <f t="shared" si="13"/>
        <v>15413.61</v>
      </c>
      <c r="M184" s="34">
        <f t="shared" si="13"/>
        <v>1712</v>
      </c>
      <c r="N184" s="34">
        <f t="shared" si="11"/>
        <v>17125.5</v>
      </c>
      <c r="P184" s="39"/>
    </row>
    <row r="185" spans="2:16" x14ac:dyDescent="0.2">
      <c r="B185" s="30">
        <v>168</v>
      </c>
      <c r="C185" s="31">
        <f>[1]Cálculos!D186</f>
        <v>46905</v>
      </c>
      <c r="D185" s="30">
        <v>30</v>
      </c>
      <c r="E185" s="32">
        <f>ROUND([1]Cálculos!J186,6)</f>
        <v>4.6868E-2</v>
      </c>
      <c r="F185" s="32"/>
      <c r="G185" s="34">
        <f t="shared" si="14"/>
        <v>9293.0379798100003</v>
      </c>
      <c r="H185" s="34">
        <f t="shared" si="15"/>
        <v>435.54610402999998</v>
      </c>
      <c r="I185" s="34">
        <f t="shared" si="12"/>
        <v>46.701344579999997</v>
      </c>
      <c r="J185" s="34">
        <f t="shared" si="16"/>
        <v>482.24</v>
      </c>
      <c r="K185" s="34">
        <f t="shared" si="13"/>
        <v>325256.32000000001</v>
      </c>
      <c r="L185" s="34">
        <f t="shared" si="13"/>
        <v>15244.11</v>
      </c>
      <c r="M185" s="34">
        <f t="shared" si="13"/>
        <v>1634.54</v>
      </c>
      <c r="N185" s="34">
        <f t="shared" si="11"/>
        <v>16878.400000000001</v>
      </c>
      <c r="P185" s="39"/>
    </row>
    <row r="186" spans="2:16" x14ac:dyDescent="0.2">
      <c r="B186" s="30">
        <v>169</v>
      </c>
      <c r="C186" s="31">
        <f>[1]Cálculos!D187</f>
        <v>46935</v>
      </c>
      <c r="D186" s="30">
        <v>30</v>
      </c>
      <c r="E186" s="32">
        <f>ROUND([1]Cálculos!J187,6)</f>
        <v>4.6068999999999999E-2</v>
      </c>
      <c r="F186" s="32"/>
      <c r="G186" s="34">
        <f t="shared" si="14"/>
        <v>8857.4918757800006</v>
      </c>
      <c r="H186" s="34">
        <f t="shared" si="15"/>
        <v>408.05579322</v>
      </c>
      <c r="I186" s="34">
        <f t="shared" si="12"/>
        <v>44.512545959999997</v>
      </c>
      <c r="J186" s="34">
        <f t="shared" si="16"/>
        <v>452.56</v>
      </c>
      <c r="K186" s="34">
        <f t="shared" si="13"/>
        <v>310012.21000000002</v>
      </c>
      <c r="L186" s="34">
        <f t="shared" si="13"/>
        <v>14281.95</v>
      </c>
      <c r="M186" s="34">
        <f t="shared" si="13"/>
        <v>1557.93</v>
      </c>
      <c r="N186" s="34">
        <f t="shared" si="11"/>
        <v>15839.6</v>
      </c>
      <c r="P186" s="39"/>
    </row>
    <row r="187" spans="2:16" x14ac:dyDescent="0.2">
      <c r="B187" s="30">
        <v>170</v>
      </c>
      <c r="C187" s="31">
        <f>[1]Cálculos!D188</f>
        <v>46966</v>
      </c>
      <c r="D187" s="30">
        <v>30</v>
      </c>
      <c r="E187" s="32">
        <f>ROUND([1]Cálculos!J188,6)</f>
        <v>4.5927999999999997E-2</v>
      </c>
      <c r="F187" s="32"/>
      <c r="G187" s="34">
        <f t="shared" si="14"/>
        <v>8449.4360825599997</v>
      </c>
      <c r="H187" s="34">
        <f t="shared" si="15"/>
        <v>388.06570039000002</v>
      </c>
      <c r="I187" s="34">
        <f t="shared" si="12"/>
        <v>42.461897479999998</v>
      </c>
      <c r="J187" s="34">
        <f t="shared" si="16"/>
        <v>430.52</v>
      </c>
      <c r="K187" s="34">
        <f t="shared" si="13"/>
        <v>295730.26</v>
      </c>
      <c r="L187" s="34">
        <f t="shared" si="13"/>
        <v>13582.29</v>
      </c>
      <c r="M187" s="34">
        <f t="shared" si="13"/>
        <v>1486.16</v>
      </c>
      <c r="N187" s="34">
        <f t="shared" si="11"/>
        <v>15068.2</v>
      </c>
      <c r="P187" s="39"/>
    </row>
    <row r="188" spans="2:16" x14ac:dyDescent="0.2">
      <c r="B188" s="30">
        <v>171</v>
      </c>
      <c r="C188" s="31">
        <f>[1]Cálculos!D189</f>
        <v>46997</v>
      </c>
      <c r="D188" s="30">
        <v>30</v>
      </c>
      <c r="E188" s="32">
        <f>ROUND([1]Cálculos!J189,6)</f>
        <v>4.7320000000000001E-2</v>
      </c>
      <c r="F188" s="32"/>
      <c r="G188" s="34">
        <f t="shared" si="14"/>
        <v>8061.3703821700001</v>
      </c>
      <c r="H188" s="34">
        <f t="shared" si="15"/>
        <v>381.46404647999998</v>
      </c>
      <c r="I188" s="34">
        <f t="shared" si="12"/>
        <v>40.511707450000003</v>
      </c>
      <c r="J188" s="34">
        <f t="shared" si="16"/>
        <v>421.97</v>
      </c>
      <c r="K188" s="34">
        <f t="shared" si="13"/>
        <v>282147.96000000002</v>
      </c>
      <c r="L188" s="34">
        <f t="shared" si="13"/>
        <v>13351.24</v>
      </c>
      <c r="M188" s="34">
        <f t="shared" si="13"/>
        <v>1417.9</v>
      </c>
      <c r="N188" s="34">
        <f t="shared" si="11"/>
        <v>14768.95</v>
      </c>
      <c r="P188" s="39"/>
    </row>
    <row r="189" spans="2:16" x14ac:dyDescent="0.2">
      <c r="B189" s="30">
        <v>172</v>
      </c>
      <c r="C189" s="31">
        <f>[1]Cálculos!D190</f>
        <v>47027</v>
      </c>
      <c r="D189" s="30">
        <v>30</v>
      </c>
      <c r="E189" s="32">
        <f>ROUND([1]Cálculos!J190,6)</f>
        <v>4.7383000000000002E-2</v>
      </c>
      <c r="F189" s="32"/>
      <c r="G189" s="34">
        <f t="shared" si="14"/>
        <v>7679.9063356899997</v>
      </c>
      <c r="H189" s="34">
        <f t="shared" si="15"/>
        <v>363.89700190000002</v>
      </c>
      <c r="I189" s="34">
        <f t="shared" si="12"/>
        <v>38.594693450000001</v>
      </c>
      <c r="J189" s="34">
        <f t="shared" si="16"/>
        <v>402.49</v>
      </c>
      <c r="K189" s="34">
        <f t="shared" si="13"/>
        <v>268796.71999999997</v>
      </c>
      <c r="L189" s="34">
        <f t="shared" si="13"/>
        <v>12736.39</v>
      </c>
      <c r="M189" s="34">
        <f t="shared" si="13"/>
        <v>1350.81</v>
      </c>
      <c r="N189" s="34">
        <f t="shared" si="11"/>
        <v>14087.15</v>
      </c>
      <c r="P189" s="39"/>
    </row>
    <row r="190" spans="2:16" x14ac:dyDescent="0.2">
      <c r="B190" s="30">
        <v>173</v>
      </c>
      <c r="C190" s="31">
        <f>[1]Cálculos!D191</f>
        <v>47058</v>
      </c>
      <c r="D190" s="30">
        <v>30</v>
      </c>
      <c r="E190" s="32">
        <f>ROUND([1]Cálculos!J191,6)</f>
        <v>4.2623000000000001E-2</v>
      </c>
      <c r="F190" s="32"/>
      <c r="G190" s="34">
        <f t="shared" si="14"/>
        <v>7316.0093337899998</v>
      </c>
      <c r="H190" s="34">
        <f t="shared" si="15"/>
        <v>311.83026582999997</v>
      </c>
      <c r="I190" s="34">
        <f t="shared" si="12"/>
        <v>36.765961089999998</v>
      </c>
      <c r="J190" s="34">
        <f t="shared" si="16"/>
        <v>348.59</v>
      </c>
      <c r="K190" s="34">
        <f t="shared" si="13"/>
        <v>256060.32</v>
      </c>
      <c r="L190" s="34">
        <f t="shared" si="13"/>
        <v>10914.05</v>
      </c>
      <c r="M190" s="34">
        <f t="shared" si="13"/>
        <v>1286.8</v>
      </c>
      <c r="N190" s="34">
        <f t="shared" si="11"/>
        <v>12200.65</v>
      </c>
      <c r="P190" s="39"/>
    </row>
    <row r="191" spans="2:16" x14ac:dyDescent="0.2">
      <c r="B191" s="30">
        <v>174</v>
      </c>
      <c r="C191" s="31">
        <f>[1]Cálculos!D192</f>
        <v>47088</v>
      </c>
      <c r="D191" s="30">
        <v>30</v>
      </c>
      <c r="E191" s="32">
        <f>ROUND([1]Cálculos!J192,6)</f>
        <v>4.326E-2</v>
      </c>
      <c r="F191" s="32"/>
      <c r="G191" s="34">
        <f t="shared" si="14"/>
        <v>7004.1790679599999</v>
      </c>
      <c r="H191" s="34">
        <f t="shared" si="15"/>
        <v>303.00078646999998</v>
      </c>
      <c r="I191" s="34">
        <f t="shared" si="12"/>
        <v>35.198885529999998</v>
      </c>
      <c r="J191" s="34">
        <f t="shared" si="16"/>
        <v>338.19</v>
      </c>
      <c r="K191" s="34">
        <f t="shared" si="13"/>
        <v>245146.26</v>
      </c>
      <c r="L191" s="34">
        <f t="shared" si="13"/>
        <v>10605.02</v>
      </c>
      <c r="M191" s="34">
        <f t="shared" si="13"/>
        <v>1231.96</v>
      </c>
      <c r="N191" s="34">
        <f t="shared" si="11"/>
        <v>11836.65</v>
      </c>
      <c r="P191" s="39"/>
    </row>
    <row r="192" spans="2:16" x14ac:dyDescent="0.2">
      <c r="B192" s="30">
        <v>175</v>
      </c>
      <c r="C192" s="31">
        <f>[1]Cálculos!D193</f>
        <v>47119</v>
      </c>
      <c r="D192" s="30">
        <v>30</v>
      </c>
      <c r="E192" s="32">
        <f>ROUND([1]Cálculos!J193,6)</f>
        <v>4.4033999999999997E-2</v>
      </c>
      <c r="F192" s="32"/>
      <c r="G192" s="34">
        <f t="shared" si="14"/>
        <v>6701.1782814899998</v>
      </c>
      <c r="H192" s="34">
        <f t="shared" si="15"/>
        <v>295.07968443999999</v>
      </c>
      <c r="I192" s="34">
        <f t="shared" si="12"/>
        <v>33.676181739999997</v>
      </c>
      <c r="J192" s="34">
        <f t="shared" si="16"/>
        <v>328.75</v>
      </c>
      <c r="K192" s="34">
        <f t="shared" si="13"/>
        <v>234541.23</v>
      </c>
      <c r="L192" s="34">
        <f t="shared" si="13"/>
        <v>10327.780000000001</v>
      </c>
      <c r="M192" s="34">
        <f t="shared" si="13"/>
        <v>1178.6600000000001</v>
      </c>
      <c r="N192" s="34">
        <f t="shared" si="11"/>
        <v>11506.25</v>
      </c>
      <c r="P192" s="39"/>
    </row>
    <row r="193" spans="2:16" x14ac:dyDescent="0.2">
      <c r="B193" s="30">
        <v>176</v>
      </c>
      <c r="C193" s="31">
        <f>[1]Cálculos!D194</f>
        <v>47150</v>
      </c>
      <c r="D193" s="30">
        <v>30</v>
      </c>
      <c r="E193" s="32">
        <f>ROUND([1]Cálculos!J194,6)</f>
        <v>4.5123000000000003E-2</v>
      </c>
      <c r="F193" s="32"/>
      <c r="G193" s="34">
        <f t="shared" si="14"/>
        <v>6406.0985970499996</v>
      </c>
      <c r="H193" s="34">
        <f t="shared" si="15"/>
        <v>289.06238698999999</v>
      </c>
      <c r="I193" s="34">
        <f t="shared" si="12"/>
        <v>32.193284759999997</v>
      </c>
      <c r="J193" s="34">
        <f t="shared" si="16"/>
        <v>321.25</v>
      </c>
      <c r="K193" s="34">
        <f t="shared" si="13"/>
        <v>224213.45</v>
      </c>
      <c r="L193" s="34">
        <f t="shared" si="13"/>
        <v>10117.18</v>
      </c>
      <c r="M193" s="34">
        <f t="shared" si="13"/>
        <v>1126.76</v>
      </c>
      <c r="N193" s="34">
        <f t="shared" si="11"/>
        <v>11243.75</v>
      </c>
      <c r="P193" s="39"/>
    </row>
    <row r="194" spans="2:16" x14ac:dyDescent="0.2">
      <c r="B194" s="30">
        <v>177</v>
      </c>
      <c r="C194" s="31">
        <f>[1]Cálculos!D195</f>
        <v>47178</v>
      </c>
      <c r="D194" s="30">
        <v>30</v>
      </c>
      <c r="E194" s="32">
        <f>ROUND([1]Cálculos!J195,6)</f>
        <v>4.6137999999999998E-2</v>
      </c>
      <c r="F194" s="32"/>
      <c r="G194" s="34">
        <f t="shared" si="14"/>
        <v>6117.0362100599996</v>
      </c>
      <c r="H194" s="34">
        <f t="shared" si="15"/>
        <v>282.22781665000002</v>
      </c>
      <c r="I194" s="34">
        <f t="shared" si="12"/>
        <v>30.74062717</v>
      </c>
      <c r="J194" s="34">
        <f t="shared" si="16"/>
        <v>312.95999999999998</v>
      </c>
      <c r="K194" s="34">
        <f t="shared" si="13"/>
        <v>214096.26</v>
      </c>
      <c r="L194" s="34">
        <f t="shared" si="13"/>
        <v>9877.9699999999993</v>
      </c>
      <c r="M194" s="34">
        <f t="shared" si="13"/>
        <v>1075.92</v>
      </c>
      <c r="N194" s="34">
        <f t="shared" si="11"/>
        <v>10953.6</v>
      </c>
      <c r="P194" s="39"/>
    </row>
    <row r="195" spans="2:16" x14ac:dyDescent="0.2">
      <c r="B195" s="30">
        <v>178</v>
      </c>
      <c r="C195" s="31">
        <f>[1]Cálculos!D196</f>
        <v>47209</v>
      </c>
      <c r="D195" s="30">
        <v>30</v>
      </c>
      <c r="E195" s="32">
        <f>ROUND([1]Cálculos!J196,6)</f>
        <v>4.6476000000000003E-2</v>
      </c>
      <c r="F195" s="32"/>
      <c r="G195" s="34">
        <f t="shared" si="14"/>
        <v>5834.8083934099996</v>
      </c>
      <c r="H195" s="34">
        <f t="shared" si="15"/>
        <v>271.17855488999999</v>
      </c>
      <c r="I195" s="34">
        <f t="shared" si="12"/>
        <v>29.322316109999999</v>
      </c>
      <c r="J195" s="34">
        <f t="shared" si="16"/>
        <v>300.5</v>
      </c>
      <c r="K195" s="34">
        <f t="shared" si="13"/>
        <v>204218.29</v>
      </c>
      <c r="L195" s="34">
        <f t="shared" si="13"/>
        <v>9491.24</v>
      </c>
      <c r="M195" s="34">
        <f t="shared" si="13"/>
        <v>1026.28</v>
      </c>
      <c r="N195" s="34">
        <f t="shared" si="11"/>
        <v>10517.5</v>
      </c>
      <c r="P195" s="39"/>
    </row>
    <row r="196" spans="2:16" x14ac:dyDescent="0.2">
      <c r="B196" s="30">
        <v>179</v>
      </c>
      <c r="C196" s="31">
        <f>[1]Cálculos!D197</f>
        <v>47239</v>
      </c>
      <c r="D196" s="30">
        <v>30</v>
      </c>
      <c r="E196" s="32">
        <f>ROUND([1]Cálculos!J197,6)</f>
        <v>4.8756000000000001E-2</v>
      </c>
      <c r="F196" s="32"/>
      <c r="G196" s="34">
        <f t="shared" si="14"/>
        <v>5563.6298385199998</v>
      </c>
      <c r="H196" s="34">
        <f t="shared" si="15"/>
        <v>271.26033640000003</v>
      </c>
      <c r="I196" s="34">
        <f t="shared" si="12"/>
        <v>27.959532150000001</v>
      </c>
      <c r="J196" s="34">
        <f t="shared" si="16"/>
        <v>299.20999999999998</v>
      </c>
      <c r="K196" s="34">
        <f t="shared" si="13"/>
        <v>194727.04000000001</v>
      </c>
      <c r="L196" s="34">
        <f t="shared" si="13"/>
        <v>9494.11</v>
      </c>
      <c r="M196" s="34">
        <f t="shared" si="13"/>
        <v>978.58</v>
      </c>
      <c r="N196" s="34">
        <f t="shared" si="11"/>
        <v>10472.35</v>
      </c>
      <c r="P196" s="39"/>
    </row>
    <row r="197" spans="2:16" x14ac:dyDescent="0.2">
      <c r="B197" s="30">
        <v>180</v>
      </c>
      <c r="C197" s="31">
        <f>[1]Cálculos!D198</f>
        <v>47270</v>
      </c>
      <c r="D197" s="30">
        <v>30</v>
      </c>
      <c r="E197" s="32">
        <f>ROUND([1]Cálculos!J198,6)</f>
        <v>5.1270999999999997E-2</v>
      </c>
      <c r="F197" s="32"/>
      <c r="G197" s="34">
        <f t="shared" si="14"/>
        <v>5292.3695021200001</v>
      </c>
      <c r="H197" s="34">
        <f t="shared" si="15"/>
        <v>271.34507674000002</v>
      </c>
      <c r="I197" s="34">
        <f t="shared" si="12"/>
        <v>26.596337200000001</v>
      </c>
      <c r="J197" s="34">
        <f t="shared" si="16"/>
        <v>297.94</v>
      </c>
      <c r="K197" s="34">
        <f t="shared" si="13"/>
        <v>185232.93</v>
      </c>
      <c r="L197" s="34">
        <f t="shared" si="13"/>
        <v>9497.07</v>
      </c>
      <c r="M197" s="34">
        <f t="shared" si="13"/>
        <v>930.87</v>
      </c>
      <c r="N197" s="34">
        <f t="shared" si="11"/>
        <v>10427.9</v>
      </c>
      <c r="P197" s="39"/>
    </row>
    <row r="198" spans="2:16" x14ac:dyDescent="0.2">
      <c r="B198" s="30">
        <v>181</v>
      </c>
      <c r="C198" s="31">
        <f>[1]Cálculos!D199</f>
        <v>47300</v>
      </c>
      <c r="D198" s="30">
        <v>30</v>
      </c>
      <c r="E198" s="32">
        <f>ROUND([1]Cálculos!J199,6)</f>
        <v>5.0865E-2</v>
      </c>
      <c r="F198" s="32"/>
      <c r="G198" s="34">
        <f t="shared" si="14"/>
        <v>5021.0244253800001</v>
      </c>
      <c r="H198" s="34">
        <f t="shared" si="15"/>
        <v>255.39440739</v>
      </c>
      <c r="I198" s="34">
        <f t="shared" si="12"/>
        <v>25.23271639</v>
      </c>
      <c r="J198" s="34">
        <f t="shared" si="16"/>
        <v>280.62</v>
      </c>
      <c r="K198" s="34">
        <f t="shared" si="13"/>
        <v>175735.85</v>
      </c>
      <c r="L198" s="34">
        <f t="shared" si="13"/>
        <v>8938.7999999999993</v>
      </c>
      <c r="M198" s="34">
        <f t="shared" si="13"/>
        <v>883.14</v>
      </c>
      <c r="N198" s="34">
        <f t="shared" si="11"/>
        <v>9821.7000000000007</v>
      </c>
      <c r="P198" s="39"/>
    </row>
    <row r="199" spans="2:16" x14ac:dyDescent="0.2">
      <c r="B199" s="30">
        <v>182</v>
      </c>
      <c r="C199" s="31">
        <f>[1]Cálculos!D200</f>
        <v>47331</v>
      </c>
      <c r="D199" s="30">
        <v>30</v>
      </c>
      <c r="E199" s="32">
        <f>ROUND([1]Cálculos!J200,6)</f>
        <v>5.0612999999999998E-2</v>
      </c>
      <c r="F199" s="32"/>
      <c r="G199" s="34">
        <f t="shared" si="14"/>
        <v>4765.6300179899999</v>
      </c>
      <c r="H199" s="34">
        <f t="shared" si="15"/>
        <v>241.20283209999999</v>
      </c>
      <c r="I199" s="34">
        <f t="shared" si="12"/>
        <v>23.949254270000001</v>
      </c>
      <c r="J199" s="34">
        <f t="shared" si="16"/>
        <v>265.14999999999998</v>
      </c>
      <c r="K199" s="34">
        <f t="shared" si="13"/>
        <v>166797.04999999999</v>
      </c>
      <c r="L199" s="34">
        <f t="shared" si="13"/>
        <v>8442.09</v>
      </c>
      <c r="M199" s="34">
        <f t="shared" si="13"/>
        <v>838.22</v>
      </c>
      <c r="N199" s="34">
        <f t="shared" si="11"/>
        <v>9280.25</v>
      </c>
      <c r="P199" s="39"/>
    </row>
    <row r="200" spans="2:16" x14ac:dyDescent="0.2">
      <c r="B200" s="30">
        <v>183</v>
      </c>
      <c r="C200" s="31">
        <f>[1]Cálculos!D201</f>
        <v>47362</v>
      </c>
      <c r="D200" s="30">
        <v>30</v>
      </c>
      <c r="E200" s="32">
        <f>ROUND([1]Cálculos!J201,6)</f>
        <v>5.3329000000000001E-2</v>
      </c>
      <c r="F200" s="32"/>
      <c r="G200" s="34">
        <f t="shared" si="14"/>
        <v>4524.4271858900001</v>
      </c>
      <c r="H200" s="34">
        <f t="shared" si="15"/>
        <v>241.28317738999999</v>
      </c>
      <c r="I200" s="34">
        <f t="shared" si="12"/>
        <v>22.73711067</v>
      </c>
      <c r="J200" s="34">
        <f t="shared" si="16"/>
        <v>264.02</v>
      </c>
      <c r="K200" s="34">
        <f t="shared" si="13"/>
        <v>158354.95000000001</v>
      </c>
      <c r="L200" s="34">
        <f t="shared" si="13"/>
        <v>8444.91</v>
      </c>
      <c r="M200" s="34">
        <f t="shared" si="13"/>
        <v>795.79</v>
      </c>
      <c r="N200" s="34">
        <f t="shared" si="11"/>
        <v>9240.7000000000007</v>
      </c>
      <c r="P200" s="39"/>
    </row>
    <row r="201" spans="2:16" x14ac:dyDescent="0.2">
      <c r="B201" s="30">
        <v>184</v>
      </c>
      <c r="C201" s="31">
        <f>[1]Cálculos!D202</f>
        <v>47392</v>
      </c>
      <c r="D201" s="30">
        <v>30</v>
      </c>
      <c r="E201" s="32">
        <f>ROUND([1]Cálculos!J202,6)</f>
        <v>5.6353E-2</v>
      </c>
      <c r="F201" s="32"/>
      <c r="G201" s="34">
        <f t="shared" si="14"/>
        <v>4283.1440085000004</v>
      </c>
      <c r="H201" s="34">
        <f t="shared" si="15"/>
        <v>241.36801431000001</v>
      </c>
      <c r="I201" s="34">
        <f t="shared" si="12"/>
        <v>21.52456329</v>
      </c>
      <c r="J201" s="34">
        <f t="shared" si="16"/>
        <v>262.89</v>
      </c>
      <c r="K201" s="34">
        <f t="shared" si="13"/>
        <v>149910.04</v>
      </c>
      <c r="L201" s="34">
        <f t="shared" si="13"/>
        <v>8447.8799999999992</v>
      </c>
      <c r="M201" s="34">
        <f t="shared" si="13"/>
        <v>753.35</v>
      </c>
      <c r="N201" s="34">
        <f t="shared" si="11"/>
        <v>9201.15</v>
      </c>
      <c r="P201" s="39"/>
    </row>
    <row r="202" spans="2:16" x14ac:dyDescent="0.2">
      <c r="B202" s="30">
        <v>185</v>
      </c>
      <c r="C202" s="31">
        <f>[1]Cálculos!D203</f>
        <v>47423</v>
      </c>
      <c r="D202" s="30">
        <v>30</v>
      </c>
      <c r="E202" s="32">
        <f>ROUND([1]Cálculos!J203,6)</f>
        <v>5.5478E-2</v>
      </c>
      <c r="F202" s="32"/>
      <c r="G202" s="34">
        <f t="shared" si="14"/>
        <v>4041.7759941899999</v>
      </c>
      <c r="H202" s="34">
        <f t="shared" si="15"/>
        <v>224.22964859999999</v>
      </c>
      <c r="I202" s="34">
        <f t="shared" si="12"/>
        <v>20.31158958</v>
      </c>
      <c r="J202" s="34">
        <f t="shared" si="16"/>
        <v>244.54</v>
      </c>
      <c r="K202" s="34">
        <f t="shared" si="13"/>
        <v>141462.15</v>
      </c>
      <c r="L202" s="34">
        <f t="shared" si="13"/>
        <v>7848.03</v>
      </c>
      <c r="M202" s="34">
        <f t="shared" si="13"/>
        <v>710.9</v>
      </c>
      <c r="N202" s="34">
        <f t="shared" si="11"/>
        <v>8558.9</v>
      </c>
      <c r="P202" s="39"/>
    </row>
    <row r="203" spans="2:16" x14ac:dyDescent="0.2">
      <c r="B203" s="30">
        <v>186</v>
      </c>
      <c r="C203" s="31">
        <f>[1]Cálculos!D204</f>
        <v>47453</v>
      </c>
      <c r="D203" s="30">
        <v>30</v>
      </c>
      <c r="E203" s="32">
        <f>ROUND([1]Cálculos!J204,6)</f>
        <v>5.6758999999999997E-2</v>
      </c>
      <c r="F203" s="32"/>
      <c r="G203" s="34">
        <f t="shared" si="14"/>
        <v>3817.5463455899999</v>
      </c>
      <c r="H203" s="34">
        <f t="shared" si="15"/>
        <v>216.68011301999999</v>
      </c>
      <c r="I203" s="34">
        <f t="shared" si="12"/>
        <v>19.184743210000001</v>
      </c>
      <c r="J203" s="34">
        <f t="shared" si="16"/>
        <v>235.86</v>
      </c>
      <c r="K203" s="34">
        <f t="shared" si="13"/>
        <v>133614.12</v>
      </c>
      <c r="L203" s="34">
        <f t="shared" si="13"/>
        <v>7583.8</v>
      </c>
      <c r="M203" s="34">
        <f t="shared" si="13"/>
        <v>671.46</v>
      </c>
      <c r="N203" s="34">
        <f t="shared" si="11"/>
        <v>8255.1</v>
      </c>
      <c r="P203" s="39"/>
    </row>
    <row r="204" spans="2:16" x14ac:dyDescent="0.2">
      <c r="B204" s="30">
        <v>187</v>
      </c>
      <c r="C204" s="31">
        <f>[1]Cálculos!D205</f>
        <v>47484</v>
      </c>
      <c r="D204" s="30">
        <v>30</v>
      </c>
      <c r="E204" s="32">
        <f>ROUND([1]Cálculos!J205,6)</f>
        <v>6.0196E-2</v>
      </c>
      <c r="F204" s="32"/>
      <c r="G204" s="34">
        <f t="shared" si="14"/>
        <v>3600.8662325700002</v>
      </c>
      <c r="H204" s="34">
        <f t="shared" si="15"/>
        <v>216.75774372999999</v>
      </c>
      <c r="I204" s="34">
        <f t="shared" si="12"/>
        <v>18.095836370000001</v>
      </c>
      <c r="J204" s="34">
        <f t="shared" si="16"/>
        <v>234.85</v>
      </c>
      <c r="K204" s="34">
        <f t="shared" si="13"/>
        <v>126030.31</v>
      </c>
      <c r="L204" s="34">
        <f t="shared" si="13"/>
        <v>7586.52</v>
      </c>
      <c r="M204" s="34">
        <f t="shared" si="13"/>
        <v>633.35</v>
      </c>
      <c r="N204" s="34">
        <f t="shared" si="11"/>
        <v>8219.75</v>
      </c>
      <c r="P204" s="39"/>
    </row>
    <row r="205" spans="2:16" x14ac:dyDescent="0.2">
      <c r="B205" s="30">
        <v>188</v>
      </c>
      <c r="C205" s="31">
        <f>[1]Cálculos!D206</f>
        <v>47515</v>
      </c>
      <c r="D205" s="30">
        <v>30</v>
      </c>
      <c r="E205" s="32">
        <f>ROUND([1]Cálculos!J206,6)</f>
        <v>6.0299999999999999E-2</v>
      </c>
      <c r="F205" s="32"/>
      <c r="G205" s="34">
        <f t="shared" si="14"/>
        <v>3384.1084888400001</v>
      </c>
      <c r="H205" s="34">
        <f t="shared" si="15"/>
        <v>204.06174186999999</v>
      </c>
      <c r="I205" s="34">
        <f t="shared" si="12"/>
        <v>17.006539400000001</v>
      </c>
      <c r="J205" s="34">
        <f t="shared" si="16"/>
        <v>221.06</v>
      </c>
      <c r="K205" s="34">
        <f t="shared" si="13"/>
        <v>118443.79</v>
      </c>
      <c r="L205" s="34">
        <f t="shared" si="13"/>
        <v>7142.16</v>
      </c>
      <c r="M205" s="34">
        <f t="shared" si="13"/>
        <v>595.22</v>
      </c>
      <c r="N205" s="34">
        <f t="shared" si="11"/>
        <v>7737.1</v>
      </c>
      <c r="P205" s="39"/>
    </row>
    <row r="206" spans="2:16" x14ac:dyDescent="0.2">
      <c r="B206" s="30">
        <v>189</v>
      </c>
      <c r="C206" s="31">
        <f>[1]Cálculos!D207</f>
        <v>47543</v>
      </c>
      <c r="D206" s="30">
        <v>30</v>
      </c>
      <c r="E206" s="32">
        <f>ROUND([1]Cálculos!J207,6)</f>
        <v>6.4191999999999999E-2</v>
      </c>
      <c r="F206" s="32"/>
      <c r="G206" s="34">
        <f t="shared" si="14"/>
        <v>3180.0467469700002</v>
      </c>
      <c r="H206" s="34">
        <f t="shared" si="15"/>
        <v>204.13356078000001</v>
      </c>
      <c r="I206" s="34">
        <f t="shared" si="12"/>
        <v>15.981045079999999</v>
      </c>
      <c r="J206" s="34">
        <f t="shared" si="16"/>
        <v>220.11</v>
      </c>
      <c r="K206" s="34">
        <f t="shared" si="13"/>
        <v>111301.63</v>
      </c>
      <c r="L206" s="34">
        <f t="shared" si="13"/>
        <v>7144.67</v>
      </c>
      <c r="M206" s="34">
        <f t="shared" si="13"/>
        <v>559.33000000000004</v>
      </c>
      <c r="N206" s="34">
        <f t="shared" si="11"/>
        <v>7703.85</v>
      </c>
      <c r="P206" s="39"/>
    </row>
    <row r="207" spans="2:16" x14ac:dyDescent="0.2">
      <c r="B207" s="30">
        <v>190</v>
      </c>
      <c r="C207" s="31">
        <f>[1]Cálculos!D208</f>
        <v>47574</v>
      </c>
      <c r="D207" s="30">
        <v>30</v>
      </c>
      <c r="E207" s="32">
        <f>ROUND([1]Cálculos!J208,6)</f>
        <v>6.862E-2</v>
      </c>
      <c r="F207" s="32"/>
      <c r="G207" s="34">
        <f t="shared" si="14"/>
        <v>2975.91318619</v>
      </c>
      <c r="H207" s="34">
        <f t="shared" si="15"/>
        <v>204.20716282999999</v>
      </c>
      <c r="I207" s="34">
        <f t="shared" si="12"/>
        <v>14.95518983</v>
      </c>
      <c r="J207" s="34">
        <f t="shared" si="16"/>
        <v>219.16</v>
      </c>
      <c r="K207" s="34">
        <f t="shared" si="13"/>
        <v>104156.96</v>
      </c>
      <c r="L207" s="34">
        <f t="shared" si="13"/>
        <v>7147.25</v>
      </c>
      <c r="M207" s="34">
        <f t="shared" si="13"/>
        <v>523.42999999999995</v>
      </c>
      <c r="N207" s="34">
        <f t="shared" si="11"/>
        <v>7670.6</v>
      </c>
      <c r="P207" s="39"/>
    </row>
    <row r="208" spans="2:16" x14ac:dyDescent="0.2">
      <c r="B208" s="30">
        <v>191</v>
      </c>
      <c r="C208" s="31">
        <f>[1]Cálculos!D209</f>
        <v>47604</v>
      </c>
      <c r="D208" s="30">
        <v>30</v>
      </c>
      <c r="E208" s="32">
        <f>ROUND([1]Cálculos!J209,6)</f>
        <v>6.9579000000000002E-2</v>
      </c>
      <c r="F208" s="32"/>
      <c r="G208" s="34">
        <f t="shared" si="14"/>
        <v>2771.70602336</v>
      </c>
      <c r="H208" s="34">
        <f t="shared" si="15"/>
        <v>192.85253338999999</v>
      </c>
      <c r="I208" s="34">
        <f t="shared" si="12"/>
        <v>13.928964710000001</v>
      </c>
      <c r="J208" s="34">
        <f t="shared" si="16"/>
        <v>206.78</v>
      </c>
      <c r="K208" s="34">
        <f t="shared" si="13"/>
        <v>97009.71</v>
      </c>
      <c r="L208" s="34">
        <f t="shared" si="13"/>
        <v>6749.83</v>
      </c>
      <c r="M208" s="34">
        <f t="shared" si="13"/>
        <v>487.51</v>
      </c>
      <c r="N208" s="34">
        <f t="shared" si="11"/>
        <v>7237.3</v>
      </c>
      <c r="P208" s="39"/>
    </row>
    <row r="209" spans="2:16" x14ac:dyDescent="0.2">
      <c r="B209" s="30">
        <v>192</v>
      </c>
      <c r="C209" s="31">
        <f>[1]Cálculos!D210</f>
        <v>47635</v>
      </c>
      <c r="D209" s="30">
        <v>30</v>
      </c>
      <c r="E209" s="32">
        <f>ROUND([1]Cálculos!J210,6)</f>
        <v>7.1754999999999999E-2</v>
      </c>
      <c r="F209" s="32"/>
      <c r="G209" s="34">
        <f t="shared" si="14"/>
        <v>2578.8534899699998</v>
      </c>
      <c r="H209" s="34">
        <f t="shared" si="15"/>
        <v>185.04563217</v>
      </c>
      <c r="I209" s="34">
        <f t="shared" si="12"/>
        <v>12.95980127</v>
      </c>
      <c r="J209" s="34">
        <f t="shared" si="16"/>
        <v>198</v>
      </c>
      <c r="K209" s="34">
        <f t="shared" si="13"/>
        <v>90259.87</v>
      </c>
      <c r="L209" s="34">
        <f t="shared" si="13"/>
        <v>6476.59</v>
      </c>
      <c r="M209" s="34">
        <f t="shared" si="13"/>
        <v>453.59</v>
      </c>
      <c r="N209" s="34">
        <f t="shared" si="13"/>
        <v>6930</v>
      </c>
      <c r="P209" s="39"/>
    </row>
    <row r="210" spans="2:16" x14ac:dyDescent="0.2">
      <c r="B210" s="30">
        <v>193</v>
      </c>
      <c r="C210" s="31">
        <f>[1]Cálculos!D211</f>
        <v>47665</v>
      </c>
      <c r="D210" s="30">
        <v>30</v>
      </c>
      <c r="E210" s="32">
        <f>ROUND([1]Cálculos!J211,6)</f>
        <v>7.7326000000000006E-2</v>
      </c>
      <c r="F210" s="32"/>
      <c r="G210" s="34">
        <f t="shared" si="14"/>
        <v>2393.8078578</v>
      </c>
      <c r="H210" s="34">
        <f t="shared" si="15"/>
        <v>185.10358640999999</v>
      </c>
      <c r="I210" s="34">
        <f t="shared" ref="I210:I236" si="17">IF(H210=0,0,TRUNC((ROUND((1+$N$14)^(1/12)-1,9))*G210,8))</f>
        <v>12.029870730000001</v>
      </c>
      <c r="J210" s="34">
        <f t="shared" si="16"/>
        <v>197.13</v>
      </c>
      <c r="K210" s="34">
        <f t="shared" ref="K210:N236" si="18">TRUNC(G210*$L$14,2)</f>
        <v>83783.27</v>
      </c>
      <c r="L210" s="34">
        <f t="shared" si="18"/>
        <v>6478.62</v>
      </c>
      <c r="M210" s="34">
        <f t="shared" si="18"/>
        <v>421.04</v>
      </c>
      <c r="N210" s="34">
        <f t="shared" si="18"/>
        <v>6899.55</v>
      </c>
      <c r="P210" s="39"/>
    </row>
    <row r="211" spans="2:16" x14ac:dyDescent="0.2">
      <c r="B211" s="30">
        <v>194</v>
      </c>
      <c r="C211" s="31">
        <f>[1]Cálculos!D212</f>
        <v>47696</v>
      </c>
      <c r="D211" s="30">
        <v>30</v>
      </c>
      <c r="E211" s="32">
        <f>ROUND([1]Cálculos!J212,6)</f>
        <v>8.3834000000000006E-2</v>
      </c>
      <c r="F211" s="32"/>
      <c r="G211" s="34">
        <f t="shared" ref="G211:G236" si="19">IF(E211=0,TRUNC(TRUNC(1+F211,8)*(ROUND((1+$N$14)^(1/12)-1,9))*G210+G210*TRUNC(1+F211,8),8),TRUNC((G210-H210)*TRUNC(1+F211,8),8))</f>
        <v>2208.70427139</v>
      </c>
      <c r="H211" s="34">
        <f t="shared" ref="H211:H236" si="20">TRUNC(G211*E211,8)</f>
        <v>185.16451387999999</v>
      </c>
      <c r="I211" s="34">
        <f t="shared" si="17"/>
        <v>11.09964894</v>
      </c>
      <c r="J211" s="34">
        <f t="shared" ref="J211:J236" si="21">IF(H211=0,0,TRUNC(I211+H211,2))</f>
        <v>196.26</v>
      </c>
      <c r="K211" s="34">
        <f t="shared" si="18"/>
        <v>77304.639999999999</v>
      </c>
      <c r="L211" s="34">
        <f t="shared" si="18"/>
        <v>6480.75</v>
      </c>
      <c r="M211" s="34">
        <f t="shared" si="18"/>
        <v>388.48</v>
      </c>
      <c r="N211" s="34">
        <f t="shared" si="18"/>
        <v>6869.1</v>
      </c>
      <c r="P211" s="39"/>
    </row>
    <row r="212" spans="2:16" x14ac:dyDescent="0.2">
      <c r="B212" s="30">
        <v>195</v>
      </c>
      <c r="C212" s="31">
        <f>[1]Cálculos!D213</f>
        <v>47727</v>
      </c>
      <c r="D212" s="30">
        <v>30</v>
      </c>
      <c r="E212" s="32">
        <f>ROUND([1]Cálculos!J213,6)</f>
        <v>8.1575999999999996E-2</v>
      </c>
      <c r="F212" s="32"/>
      <c r="G212" s="34">
        <f t="shared" si="19"/>
        <v>2023.5397575100001</v>
      </c>
      <c r="H212" s="34">
        <f t="shared" si="20"/>
        <v>165.07227925000001</v>
      </c>
      <c r="I212" s="34">
        <f t="shared" si="17"/>
        <v>10.16912097</v>
      </c>
      <c r="J212" s="34">
        <f t="shared" si="21"/>
        <v>175.24</v>
      </c>
      <c r="K212" s="34">
        <f t="shared" si="18"/>
        <v>70823.89</v>
      </c>
      <c r="L212" s="34">
        <f t="shared" si="18"/>
        <v>5777.52</v>
      </c>
      <c r="M212" s="34">
        <f t="shared" si="18"/>
        <v>355.91</v>
      </c>
      <c r="N212" s="34">
        <f t="shared" si="18"/>
        <v>6133.4</v>
      </c>
      <c r="P212" s="39"/>
    </row>
    <row r="213" spans="2:16" x14ac:dyDescent="0.2">
      <c r="B213" s="30">
        <v>196</v>
      </c>
      <c r="C213" s="31">
        <f>[1]Cálculos!D214</f>
        <v>47757</v>
      </c>
      <c r="D213" s="30">
        <v>30</v>
      </c>
      <c r="E213" s="32">
        <f>ROUND([1]Cálculos!J214,6)</f>
        <v>8.6998000000000006E-2</v>
      </c>
      <c r="F213" s="32"/>
      <c r="G213" s="34">
        <f t="shared" si="19"/>
        <v>1858.46747826</v>
      </c>
      <c r="H213" s="34">
        <f t="shared" si="20"/>
        <v>161.68295366999999</v>
      </c>
      <c r="I213" s="34">
        <f t="shared" si="17"/>
        <v>9.33956476</v>
      </c>
      <c r="J213" s="34">
        <f t="shared" si="21"/>
        <v>171.02</v>
      </c>
      <c r="K213" s="34">
        <f t="shared" si="18"/>
        <v>65046.36</v>
      </c>
      <c r="L213" s="34">
        <f t="shared" si="18"/>
        <v>5658.9</v>
      </c>
      <c r="M213" s="34">
        <f t="shared" si="18"/>
        <v>326.88</v>
      </c>
      <c r="N213" s="34">
        <f t="shared" si="18"/>
        <v>5985.7</v>
      </c>
      <c r="P213" s="39"/>
    </row>
    <row r="214" spans="2:16" x14ac:dyDescent="0.2">
      <c r="B214" s="30">
        <v>197</v>
      </c>
      <c r="C214" s="31">
        <f>[1]Cálculos!D215</f>
        <v>47788</v>
      </c>
      <c r="D214" s="30">
        <v>30</v>
      </c>
      <c r="E214" s="32">
        <f>ROUND([1]Cálculos!J215,6)</f>
        <v>9.2595999999999998E-2</v>
      </c>
      <c r="F214" s="32"/>
      <c r="G214" s="34">
        <f t="shared" si="19"/>
        <v>1696.78452459</v>
      </c>
      <c r="H214" s="34">
        <f t="shared" si="20"/>
        <v>157.11545982999999</v>
      </c>
      <c r="I214" s="34">
        <f t="shared" si="17"/>
        <v>8.5270413099999995</v>
      </c>
      <c r="J214" s="34">
        <f t="shared" si="21"/>
        <v>165.64</v>
      </c>
      <c r="K214" s="34">
        <f t="shared" si="18"/>
        <v>59387.45</v>
      </c>
      <c r="L214" s="34">
        <f t="shared" si="18"/>
        <v>5499.04</v>
      </c>
      <c r="M214" s="34">
        <f t="shared" si="18"/>
        <v>298.44</v>
      </c>
      <c r="N214" s="34">
        <f t="shared" si="18"/>
        <v>5797.4</v>
      </c>
      <c r="P214" s="39"/>
    </row>
    <row r="215" spans="2:16" x14ac:dyDescent="0.2">
      <c r="B215" s="30">
        <v>198</v>
      </c>
      <c r="C215" s="31">
        <f>[1]Cálculos!D216</f>
        <v>47818</v>
      </c>
      <c r="D215" s="30">
        <v>30</v>
      </c>
      <c r="E215" s="32">
        <f>ROUND([1]Cálculos!J216,6)</f>
        <v>8.2201999999999997E-2</v>
      </c>
      <c r="F215" s="32"/>
      <c r="G215" s="34">
        <f t="shared" si="19"/>
        <v>1539.6690647600001</v>
      </c>
      <c r="H215" s="34">
        <f t="shared" si="20"/>
        <v>126.56387646</v>
      </c>
      <c r="I215" s="34">
        <f t="shared" si="17"/>
        <v>7.7374713899999996</v>
      </c>
      <c r="J215" s="34">
        <f t="shared" si="21"/>
        <v>134.30000000000001</v>
      </c>
      <c r="K215" s="34">
        <f t="shared" si="18"/>
        <v>53888.41</v>
      </c>
      <c r="L215" s="34">
        <f t="shared" si="18"/>
        <v>4429.7299999999996</v>
      </c>
      <c r="M215" s="34">
        <f t="shared" si="18"/>
        <v>270.81</v>
      </c>
      <c r="N215" s="34">
        <f t="shared" si="18"/>
        <v>4700.5</v>
      </c>
      <c r="P215" s="39"/>
    </row>
    <row r="216" spans="2:16" x14ac:dyDescent="0.2">
      <c r="B216" s="30">
        <v>199</v>
      </c>
      <c r="C216" s="31">
        <f>[1]Cálculos!D217</f>
        <v>47849</v>
      </c>
      <c r="D216" s="30">
        <v>30</v>
      </c>
      <c r="E216" s="32">
        <f>ROUND([1]Cálculos!J217,6)</f>
        <v>7.9897999999999997E-2</v>
      </c>
      <c r="F216" s="32"/>
      <c r="G216" s="34">
        <f t="shared" si="19"/>
        <v>1413.1051883</v>
      </c>
      <c r="H216" s="34">
        <f t="shared" si="20"/>
        <v>112.90427833</v>
      </c>
      <c r="I216" s="34">
        <f t="shared" si="17"/>
        <v>7.1014357700000001</v>
      </c>
      <c r="J216" s="34">
        <f t="shared" si="21"/>
        <v>120</v>
      </c>
      <c r="K216" s="34">
        <f t="shared" si="18"/>
        <v>49458.68</v>
      </c>
      <c r="L216" s="34">
        <f t="shared" si="18"/>
        <v>3951.64</v>
      </c>
      <c r="M216" s="34">
        <f t="shared" si="18"/>
        <v>248.55</v>
      </c>
      <c r="N216" s="34">
        <f t="shared" si="18"/>
        <v>4200</v>
      </c>
      <c r="P216" s="39"/>
    </row>
    <row r="217" spans="2:16" x14ac:dyDescent="0.2">
      <c r="B217" s="30">
        <v>200</v>
      </c>
      <c r="C217" s="31">
        <f>[1]Cálculos!D218</f>
        <v>47880</v>
      </c>
      <c r="D217" s="30">
        <v>30</v>
      </c>
      <c r="E217" s="32">
        <f>ROUND([1]Cálculos!J218,6)</f>
        <v>8.6836999999999998E-2</v>
      </c>
      <c r="F217" s="32"/>
      <c r="G217" s="34">
        <f t="shared" si="19"/>
        <v>1300.2009099700001</v>
      </c>
      <c r="H217" s="34">
        <f t="shared" si="20"/>
        <v>112.90554641</v>
      </c>
      <c r="I217" s="34">
        <f t="shared" si="17"/>
        <v>6.5340452500000001</v>
      </c>
      <c r="J217" s="34">
        <f t="shared" si="21"/>
        <v>119.43</v>
      </c>
      <c r="K217" s="34">
        <f t="shared" si="18"/>
        <v>45507.03</v>
      </c>
      <c r="L217" s="34">
        <f t="shared" si="18"/>
        <v>3951.69</v>
      </c>
      <c r="M217" s="34">
        <f t="shared" si="18"/>
        <v>228.69</v>
      </c>
      <c r="N217" s="34">
        <f t="shared" si="18"/>
        <v>4180.05</v>
      </c>
      <c r="P217" s="39"/>
    </row>
    <row r="218" spans="2:16" x14ac:dyDescent="0.2">
      <c r="B218" s="30">
        <v>201</v>
      </c>
      <c r="C218" s="31">
        <f>[1]Cálculos!D219</f>
        <v>47908</v>
      </c>
      <c r="D218" s="30">
        <v>30</v>
      </c>
      <c r="E218" s="32">
        <f>ROUND([1]Cálculos!J219,6)</f>
        <v>9.5097000000000001E-2</v>
      </c>
      <c r="F218" s="32"/>
      <c r="G218" s="34">
        <f t="shared" si="19"/>
        <v>1187.2953635599999</v>
      </c>
      <c r="H218" s="34">
        <f t="shared" si="20"/>
        <v>112.90822718</v>
      </c>
      <c r="I218" s="34">
        <f t="shared" si="17"/>
        <v>5.9666483599999998</v>
      </c>
      <c r="J218" s="34">
        <f t="shared" si="21"/>
        <v>118.87</v>
      </c>
      <c r="K218" s="34">
        <f t="shared" si="18"/>
        <v>41555.33</v>
      </c>
      <c r="L218" s="34">
        <f t="shared" si="18"/>
        <v>3951.78</v>
      </c>
      <c r="M218" s="34">
        <f t="shared" si="18"/>
        <v>208.83</v>
      </c>
      <c r="N218" s="34">
        <f t="shared" si="18"/>
        <v>4160.45</v>
      </c>
      <c r="P218" s="39"/>
    </row>
    <row r="219" spans="2:16" x14ac:dyDescent="0.2">
      <c r="B219" s="30">
        <v>202</v>
      </c>
      <c r="C219" s="31">
        <f>[1]Cálculos!D220</f>
        <v>47939</v>
      </c>
      <c r="D219" s="30">
        <v>30</v>
      </c>
      <c r="E219" s="32">
        <f>ROUND([1]Cálculos!J220,6)</f>
        <v>8.8590000000000002E-2</v>
      </c>
      <c r="F219" s="32"/>
      <c r="G219" s="34">
        <f t="shared" si="19"/>
        <v>1074.3871363799999</v>
      </c>
      <c r="H219" s="34">
        <f t="shared" si="20"/>
        <v>95.179956410000003</v>
      </c>
      <c r="I219" s="34">
        <f t="shared" si="17"/>
        <v>5.3992380000000004</v>
      </c>
      <c r="J219" s="34">
        <f t="shared" si="21"/>
        <v>100.57</v>
      </c>
      <c r="K219" s="34">
        <f t="shared" si="18"/>
        <v>37603.54</v>
      </c>
      <c r="L219" s="34">
        <f t="shared" si="18"/>
        <v>3331.29</v>
      </c>
      <c r="M219" s="34">
        <f t="shared" si="18"/>
        <v>188.97</v>
      </c>
      <c r="N219" s="34">
        <f t="shared" si="18"/>
        <v>3519.95</v>
      </c>
      <c r="P219" s="39"/>
    </row>
    <row r="220" spans="2:16" x14ac:dyDescent="0.2">
      <c r="B220" s="30">
        <v>203</v>
      </c>
      <c r="C220" s="31">
        <f>[1]Cálculos!D221</f>
        <v>47969</v>
      </c>
      <c r="D220" s="30">
        <v>30</v>
      </c>
      <c r="E220" s="32">
        <f>ROUND([1]Cálculos!J221,6)</f>
        <v>9.7201999999999997E-2</v>
      </c>
      <c r="F220" s="32"/>
      <c r="G220" s="34">
        <f t="shared" si="19"/>
        <v>979.20717996999997</v>
      </c>
      <c r="H220" s="34">
        <f t="shared" si="20"/>
        <v>95.180896300000001</v>
      </c>
      <c r="I220" s="34">
        <f t="shared" si="17"/>
        <v>4.9209195100000001</v>
      </c>
      <c r="J220" s="34">
        <f t="shared" si="21"/>
        <v>100.1</v>
      </c>
      <c r="K220" s="34">
        <f t="shared" si="18"/>
        <v>34272.25</v>
      </c>
      <c r="L220" s="34">
        <f t="shared" si="18"/>
        <v>3331.33</v>
      </c>
      <c r="M220" s="34">
        <f t="shared" si="18"/>
        <v>172.23</v>
      </c>
      <c r="N220" s="34">
        <f t="shared" si="18"/>
        <v>3503.5</v>
      </c>
      <c r="P220" s="39"/>
    </row>
    <row r="221" spans="2:16" x14ac:dyDescent="0.2">
      <c r="B221" s="30">
        <v>204</v>
      </c>
      <c r="C221" s="31">
        <f>[1]Cálculos!D222</f>
        <v>48000</v>
      </c>
      <c r="D221" s="30">
        <v>30</v>
      </c>
      <c r="E221" s="32">
        <f>ROUND([1]Cálculos!J222,6)</f>
        <v>0.10767</v>
      </c>
      <c r="F221" s="32"/>
      <c r="G221" s="34">
        <f t="shared" si="19"/>
        <v>884.02628367</v>
      </c>
      <c r="H221" s="34">
        <f t="shared" si="20"/>
        <v>95.183109959999996</v>
      </c>
      <c r="I221" s="34">
        <f t="shared" si="17"/>
        <v>4.44259629</v>
      </c>
      <c r="J221" s="34">
        <f t="shared" si="21"/>
        <v>99.62</v>
      </c>
      <c r="K221" s="34">
        <f t="shared" si="18"/>
        <v>30940.91</v>
      </c>
      <c r="L221" s="34">
        <f t="shared" si="18"/>
        <v>3331.4</v>
      </c>
      <c r="M221" s="34">
        <f t="shared" si="18"/>
        <v>155.49</v>
      </c>
      <c r="N221" s="34">
        <f t="shared" si="18"/>
        <v>3486.7</v>
      </c>
      <c r="P221" s="39"/>
    </row>
    <row r="222" spans="2:16" x14ac:dyDescent="0.2">
      <c r="B222" s="30">
        <v>205</v>
      </c>
      <c r="C222" s="31">
        <f>[1]Cálculos!D223</f>
        <v>48030</v>
      </c>
      <c r="D222" s="30">
        <v>30</v>
      </c>
      <c r="E222" s="32">
        <f>ROUND([1]Cálculos!J223,6)</f>
        <v>0.12066300000000001</v>
      </c>
      <c r="F222" s="32"/>
      <c r="G222" s="34">
        <f t="shared" si="19"/>
        <v>788.84317370999997</v>
      </c>
      <c r="H222" s="34">
        <f t="shared" si="20"/>
        <v>95.184183860000005</v>
      </c>
      <c r="I222" s="34">
        <f t="shared" si="17"/>
        <v>3.96426195</v>
      </c>
      <c r="J222" s="34">
        <f t="shared" si="21"/>
        <v>99.14</v>
      </c>
      <c r="K222" s="34">
        <f t="shared" si="18"/>
        <v>27609.51</v>
      </c>
      <c r="L222" s="34">
        <f t="shared" si="18"/>
        <v>3331.44</v>
      </c>
      <c r="M222" s="34">
        <f t="shared" si="18"/>
        <v>138.74</v>
      </c>
      <c r="N222" s="34">
        <f t="shared" si="18"/>
        <v>3469.9</v>
      </c>
      <c r="P222" s="39"/>
    </row>
    <row r="223" spans="2:16" x14ac:dyDescent="0.2">
      <c r="B223" s="30">
        <v>206</v>
      </c>
      <c r="C223" s="31">
        <f>[1]Cálculos!D224</f>
        <v>48061</v>
      </c>
      <c r="D223" s="30">
        <v>30</v>
      </c>
      <c r="E223" s="32">
        <f>ROUND([1]Cálculos!J224,6)</f>
        <v>0.124222</v>
      </c>
      <c r="F223" s="32"/>
      <c r="G223" s="34">
        <f t="shared" si="19"/>
        <v>693.65898985000001</v>
      </c>
      <c r="H223" s="34">
        <f t="shared" si="20"/>
        <v>86.167707030000003</v>
      </c>
      <c r="I223" s="34">
        <f t="shared" si="17"/>
        <v>3.48592221</v>
      </c>
      <c r="J223" s="34">
        <f t="shared" si="21"/>
        <v>89.65</v>
      </c>
      <c r="K223" s="34">
        <f t="shared" si="18"/>
        <v>24278.06</v>
      </c>
      <c r="L223" s="34">
        <f t="shared" si="18"/>
        <v>3015.86</v>
      </c>
      <c r="M223" s="34">
        <f t="shared" si="18"/>
        <v>122</v>
      </c>
      <c r="N223" s="34">
        <f t="shared" si="18"/>
        <v>3137.75</v>
      </c>
      <c r="P223" s="39"/>
    </row>
    <row r="224" spans="2:16" x14ac:dyDescent="0.2">
      <c r="B224" s="30">
        <v>207</v>
      </c>
      <c r="C224" s="31">
        <f>[1]Cálculos!D225</f>
        <v>48092</v>
      </c>
      <c r="D224" s="30">
        <v>30</v>
      </c>
      <c r="E224" s="32">
        <f>ROUND([1]Cálculos!J225,6)</f>
        <v>0.141845</v>
      </c>
      <c r="F224" s="32"/>
      <c r="G224" s="34">
        <f t="shared" si="19"/>
        <v>607.49128282000004</v>
      </c>
      <c r="H224" s="34">
        <f t="shared" si="20"/>
        <v>86.169601009999994</v>
      </c>
      <c r="I224" s="34">
        <f t="shared" si="17"/>
        <v>3.0528939799999999</v>
      </c>
      <c r="J224" s="34">
        <f t="shared" si="21"/>
        <v>89.22</v>
      </c>
      <c r="K224" s="34">
        <f t="shared" si="18"/>
        <v>21262.19</v>
      </c>
      <c r="L224" s="34">
        <f t="shared" si="18"/>
        <v>3015.93</v>
      </c>
      <c r="M224" s="34">
        <f t="shared" si="18"/>
        <v>106.85</v>
      </c>
      <c r="N224" s="34">
        <f t="shared" si="18"/>
        <v>3122.7</v>
      </c>
      <c r="P224" s="39"/>
    </row>
    <row r="225" spans="2:16" x14ac:dyDescent="0.2">
      <c r="B225" s="30">
        <v>208</v>
      </c>
      <c r="C225" s="31">
        <f>[1]Cálculos!D226</f>
        <v>48122</v>
      </c>
      <c r="D225" s="30">
        <v>30</v>
      </c>
      <c r="E225" s="32">
        <f>ROUND([1]Cálculos!J226,6)</f>
        <v>0.142097</v>
      </c>
      <c r="F225" s="32"/>
      <c r="G225" s="34">
        <f t="shared" si="19"/>
        <v>521.32168180999997</v>
      </c>
      <c r="H225" s="34">
        <f t="shared" si="20"/>
        <v>74.078247020000006</v>
      </c>
      <c r="I225" s="34">
        <f t="shared" si="17"/>
        <v>2.6198562299999999</v>
      </c>
      <c r="J225" s="34">
        <f t="shared" si="21"/>
        <v>76.69</v>
      </c>
      <c r="K225" s="34">
        <f t="shared" si="18"/>
        <v>18246.25</v>
      </c>
      <c r="L225" s="34">
        <f t="shared" si="18"/>
        <v>2592.73</v>
      </c>
      <c r="M225" s="34">
        <f t="shared" si="18"/>
        <v>91.69</v>
      </c>
      <c r="N225" s="34">
        <f t="shared" si="18"/>
        <v>2684.15</v>
      </c>
      <c r="P225" s="39"/>
    </row>
    <row r="226" spans="2:16" x14ac:dyDescent="0.2">
      <c r="B226" s="30">
        <v>209</v>
      </c>
      <c r="C226" s="31">
        <f>[1]Cálculos!D227</f>
        <v>48153</v>
      </c>
      <c r="D226" s="30">
        <v>30</v>
      </c>
      <c r="E226" s="32">
        <f>ROUND([1]Cálculos!J227,6)</f>
        <v>0.16564000000000001</v>
      </c>
      <c r="F226" s="32"/>
      <c r="G226" s="34">
        <f t="shared" si="19"/>
        <v>447.24343478999998</v>
      </c>
      <c r="H226" s="34">
        <f t="shared" si="20"/>
        <v>74.081402530000005</v>
      </c>
      <c r="I226" s="34">
        <f t="shared" si="17"/>
        <v>2.2475825199999999</v>
      </c>
      <c r="J226" s="34">
        <f t="shared" si="21"/>
        <v>76.319999999999993</v>
      </c>
      <c r="K226" s="34">
        <f t="shared" si="18"/>
        <v>15653.52</v>
      </c>
      <c r="L226" s="34">
        <f t="shared" si="18"/>
        <v>2592.84</v>
      </c>
      <c r="M226" s="34">
        <f t="shared" si="18"/>
        <v>78.66</v>
      </c>
      <c r="N226" s="34">
        <f t="shared" si="18"/>
        <v>2671.2</v>
      </c>
      <c r="P226" s="39"/>
    </row>
    <row r="227" spans="2:16" x14ac:dyDescent="0.2">
      <c r="B227" s="30">
        <v>210</v>
      </c>
      <c r="C227" s="31">
        <f>[1]Cálculos!D228</f>
        <v>48183</v>
      </c>
      <c r="D227" s="30">
        <v>30</v>
      </c>
      <c r="E227" s="32">
        <f>ROUND([1]Cálculos!J228,6)</f>
        <v>0.17125199999999999</v>
      </c>
      <c r="F227" s="32"/>
      <c r="G227" s="34">
        <f t="shared" si="19"/>
        <v>373.16203225999999</v>
      </c>
      <c r="H227" s="34">
        <f t="shared" si="20"/>
        <v>63.904744340000001</v>
      </c>
      <c r="I227" s="34">
        <f t="shared" si="17"/>
        <v>1.87529295</v>
      </c>
      <c r="J227" s="34">
        <f t="shared" si="21"/>
        <v>65.78</v>
      </c>
      <c r="K227" s="34">
        <f t="shared" si="18"/>
        <v>13060.67</v>
      </c>
      <c r="L227" s="34">
        <f t="shared" si="18"/>
        <v>2236.66</v>
      </c>
      <c r="M227" s="34">
        <f t="shared" si="18"/>
        <v>65.63</v>
      </c>
      <c r="N227" s="34">
        <f t="shared" si="18"/>
        <v>2302.3000000000002</v>
      </c>
      <c r="P227" s="39"/>
    </row>
    <row r="228" spans="2:16" x14ac:dyDescent="0.2">
      <c r="B228" s="30">
        <v>211</v>
      </c>
      <c r="C228" s="31">
        <f>[1]Cálculos!D229</f>
        <v>48214</v>
      </c>
      <c r="D228" s="30">
        <v>30</v>
      </c>
      <c r="E228" s="32">
        <f>ROUND([1]Cálculos!J229,6)</f>
        <v>0.206623</v>
      </c>
      <c r="F228" s="32"/>
      <c r="G228" s="34">
        <f t="shared" si="19"/>
        <v>309.25728792000001</v>
      </c>
      <c r="H228" s="34">
        <f t="shared" si="20"/>
        <v>63.899668599999998</v>
      </c>
      <c r="I228" s="34">
        <f t="shared" si="17"/>
        <v>1.55414528</v>
      </c>
      <c r="J228" s="34">
        <f t="shared" si="21"/>
        <v>65.45</v>
      </c>
      <c r="K228" s="34">
        <f t="shared" si="18"/>
        <v>10824</v>
      </c>
      <c r="L228" s="34">
        <f t="shared" si="18"/>
        <v>2236.48</v>
      </c>
      <c r="M228" s="34">
        <f t="shared" si="18"/>
        <v>54.39</v>
      </c>
      <c r="N228" s="34">
        <f t="shared" si="18"/>
        <v>2290.75</v>
      </c>
      <c r="P228" s="39"/>
    </row>
    <row r="229" spans="2:16" x14ac:dyDescent="0.2">
      <c r="B229" s="30">
        <v>212</v>
      </c>
      <c r="C229" s="31">
        <f>[1]Cálculos!D230</f>
        <v>48245</v>
      </c>
      <c r="D229" s="30">
        <v>30</v>
      </c>
      <c r="E229" s="32">
        <f>ROUND([1]Cálculos!J230,6)</f>
        <v>0.26041399999999998</v>
      </c>
      <c r="F229" s="32"/>
      <c r="G229" s="34">
        <f t="shared" si="19"/>
        <v>245.35761932</v>
      </c>
      <c r="H229" s="34">
        <f t="shared" si="20"/>
        <v>63.89455907</v>
      </c>
      <c r="I229" s="34">
        <f t="shared" si="17"/>
        <v>1.2330231199999999</v>
      </c>
      <c r="J229" s="34">
        <f t="shared" si="21"/>
        <v>65.12</v>
      </c>
      <c r="K229" s="34">
        <f t="shared" si="18"/>
        <v>8587.51</v>
      </c>
      <c r="L229" s="34">
        <f t="shared" si="18"/>
        <v>2236.3000000000002</v>
      </c>
      <c r="M229" s="34">
        <f t="shared" si="18"/>
        <v>43.15</v>
      </c>
      <c r="N229" s="34">
        <f t="shared" si="18"/>
        <v>2279.1999999999998</v>
      </c>
      <c r="P229" s="39"/>
    </row>
    <row r="230" spans="2:16" x14ac:dyDescent="0.2">
      <c r="B230" s="30">
        <v>213</v>
      </c>
      <c r="C230" s="31">
        <f>[1]Cálculos!D231</f>
        <v>48274</v>
      </c>
      <c r="D230" s="30">
        <v>30</v>
      </c>
      <c r="E230" s="32">
        <f>ROUND([1]Cálculos!J231,6)</f>
        <v>0.30496800000000002</v>
      </c>
      <c r="F230" s="32"/>
      <c r="G230" s="34">
        <f t="shared" si="19"/>
        <v>181.46306025000001</v>
      </c>
      <c r="H230" s="34">
        <f t="shared" si="20"/>
        <v>55.340426549999997</v>
      </c>
      <c r="I230" s="34">
        <f t="shared" si="17"/>
        <v>0.91192664000000001</v>
      </c>
      <c r="J230" s="34">
        <f t="shared" si="21"/>
        <v>56.25</v>
      </c>
      <c r="K230" s="34">
        <f t="shared" si="18"/>
        <v>6351.2</v>
      </c>
      <c r="L230" s="34">
        <f t="shared" si="18"/>
        <v>1936.91</v>
      </c>
      <c r="M230" s="34">
        <f t="shared" si="18"/>
        <v>31.91</v>
      </c>
      <c r="N230" s="34">
        <f t="shared" si="18"/>
        <v>1968.75</v>
      </c>
      <c r="P230" s="39"/>
    </row>
    <row r="231" spans="2:16" x14ac:dyDescent="0.2">
      <c r="B231" s="30">
        <v>214</v>
      </c>
      <c r="C231" s="31">
        <f>[1]Cálculos!D232</f>
        <v>48305</v>
      </c>
      <c r="D231" s="30">
        <v>30</v>
      </c>
      <c r="E231" s="32">
        <f>ROUND([1]Cálculos!J232,6)</f>
        <v>0.30404999999999999</v>
      </c>
      <c r="F231" s="32"/>
      <c r="G231" s="34">
        <f t="shared" si="19"/>
        <v>126.12263369999999</v>
      </c>
      <c r="H231" s="34">
        <f t="shared" si="20"/>
        <v>38.347586769999999</v>
      </c>
      <c r="I231" s="34">
        <f t="shared" si="17"/>
        <v>0.63381818999999995</v>
      </c>
      <c r="J231" s="34">
        <f t="shared" si="21"/>
        <v>38.979999999999997</v>
      </c>
      <c r="K231" s="34">
        <f t="shared" si="18"/>
        <v>4414.29</v>
      </c>
      <c r="L231" s="34">
        <f t="shared" si="18"/>
        <v>1342.16</v>
      </c>
      <c r="M231" s="34">
        <f t="shared" si="18"/>
        <v>22.18</v>
      </c>
      <c r="N231" s="34">
        <f t="shared" si="18"/>
        <v>1364.3</v>
      </c>
      <c r="P231" s="39"/>
    </row>
    <row r="232" spans="2:16" x14ac:dyDescent="0.2">
      <c r="B232" s="30">
        <v>215</v>
      </c>
      <c r="C232" s="31">
        <f>[1]Cálculos!D233</f>
        <v>48335</v>
      </c>
      <c r="D232" s="30">
        <v>30</v>
      </c>
      <c r="E232" s="32">
        <f>ROUND([1]Cálculos!J233,6)</f>
        <v>0.290794</v>
      </c>
      <c r="F232" s="32"/>
      <c r="G232" s="34">
        <f t="shared" si="19"/>
        <v>87.775046930000002</v>
      </c>
      <c r="H232" s="34">
        <f t="shared" si="20"/>
        <v>25.524456990000001</v>
      </c>
      <c r="I232" s="34">
        <f t="shared" si="17"/>
        <v>0.44110577000000001</v>
      </c>
      <c r="J232" s="34">
        <f t="shared" si="21"/>
        <v>25.96</v>
      </c>
      <c r="K232" s="34">
        <f t="shared" si="18"/>
        <v>3072.12</v>
      </c>
      <c r="L232" s="34">
        <f t="shared" si="18"/>
        <v>893.35</v>
      </c>
      <c r="M232" s="34">
        <f t="shared" si="18"/>
        <v>15.43</v>
      </c>
      <c r="N232" s="34">
        <f t="shared" si="18"/>
        <v>908.6</v>
      </c>
      <c r="P232" s="39"/>
    </row>
    <row r="233" spans="2:16" x14ac:dyDescent="0.2">
      <c r="B233" s="30">
        <v>216</v>
      </c>
      <c r="C233" s="31">
        <f>[1]Cálculos!D234</f>
        <v>48366</v>
      </c>
      <c r="D233" s="30">
        <v>30</v>
      </c>
      <c r="E233" s="32">
        <f>ROUND([1]Cálculos!J234,6)</f>
        <v>0.41018900000000003</v>
      </c>
      <c r="F233" s="32"/>
      <c r="G233" s="34">
        <f t="shared" si="19"/>
        <v>62.250589939999998</v>
      </c>
      <c r="H233" s="34">
        <f t="shared" si="20"/>
        <v>25.534507229999999</v>
      </c>
      <c r="I233" s="34">
        <f t="shared" si="17"/>
        <v>0.31283485999999999</v>
      </c>
      <c r="J233" s="34">
        <f t="shared" si="21"/>
        <v>25.84</v>
      </c>
      <c r="K233" s="34">
        <f t="shared" si="18"/>
        <v>2178.77</v>
      </c>
      <c r="L233" s="34">
        <f t="shared" si="18"/>
        <v>893.7</v>
      </c>
      <c r="M233" s="34">
        <f t="shared" si="18"/>
        <v>10.94</v>
      </c>
      <c r="N233" s="34">
        <f t="shared" si="18"/>
        <v>904.4</v>
      </c>
      <c r="P233" s="39"/>
    </row>
    <row r="234" spans="2:16" x14ac:dyDescent="0.2">
      <c r="B234" s="30">
        <v>217</v>
      </c>
      <c r="C234" s="31">
        <f>[1]Cálculos!D235</f>
        <v>48396</v>
      </c>
      <c r="D234" s="30">
        <v>30</v>
      </c>
      <c r="E234" s="32">
        <f>ROUND([1]Cálculos!J235,6)</f>
        <v>0.33302199999999998</v>
      </c>
      <c r="F234" s="32"/>
      <c r="G234" s="34">
        <f t="shared" si="19"/>
        <v>36.716082710000002</v>
      </c>
      <c r="H234" s="34">
        <f t="shared" si="20"/>
        <v>12.22726329</v>
      </c>
      <c r="I234" s="34">
        <f t="shared" si="17"/>
        <v>0.18451344</v>
      </c>
      <c r="J234" s="34">
        <f t="shared" si="21"/>
        <v>12.41</v>
      </c>
      <c r="K234" s="34">
        <f t="shared" si="18"/>
        <v>1285.06</v>
      </c>
      <c r="L234" s="34">
        <f t="shared" si="18"/>
        <v>427.95</v>
      </c>
      <c r="M234" s="34">
        <f t="shared" si="18"/>
        <v>6.45</v>
      </c>
      <c r="N234" s="34">
        <f t="shared" si="18"/>
        <v>434.35</v>
      </c>
      <c r="P234" s="39"/>
    </row>
    <row r="235" spans="2:16" x14ac:dyDescent="0.2">
      <c r="B235" s="30">
        <v>218</v>
      </c>
      <c r="C235" s="31">
        <f>[1]Cálculos!D236</f>
        <v>48427</v>
      </c>
      <c r="D235" s="30">
        <v>30</v>
      </c>
      <c r="E235" s="32">
        <f>ROUND([1]Cálculos!J236,6)</f>
        <v>0.49976599999999999</v>
      </c>
      <c r="F235" s="32"/>
      <c r="G235" s="34">
        <f t="shared" si="19"/>
        <v>24.488819419999999</v>
      </c>
      <c r="H235" s="34">
        <f t="shared" si="20"/>
        <v>12.238679319999999</v>
      </c>
      <c r="I235" s="34">
        <f t="shared" si="17"/>
        <v>0.12306640000000001</v>
      </c>
      <c r="J235" s="34">
        <f t="shared" si="21"/>
        <v>12.36</v>
      </c>
      <c r="K235" s="34">
        <f t="shared" si="18"/>
        <v>857.1</v>
      </c>
      <c r="L235" s="34">
        <f t="shared" si="18"/>
        <v>428.35</v>
      </c>
      <c r="M235" s="34">
        <f t="shared" si="18"/>
        <v>4.3</v>
      </c>
      <c r="N235" s="34">
        <f t="shared" si="18"/>
        <v>432.6</v>
      </c>
      <c r="P235" s="39"/>
    </row>
    <row r="236" spans="2:16" x14ac:dyDescent="0.2">
      <c r="B236" s="30">
        <v>219</v>
      </c>
      <c r="C236" s="31">
        <f>[1]Cálculos!D237</f>
        <v>48458</v>
      </c>
      <c r="D236" s="30">
        <v>30</v>
      </c>
      <c r="E236" s="32">
        <f>ROUND([1]Cálculos!J237,6)</f>
        <v>1</v>
      </c>
      <c r="F236" s="32"/>
      <c r="G236" s="34">
        <f t="shared" si="19"/>
        <v>12.250140099999999</v>
      </c>
      <c r="H236" s="34">
        <f t="shared" si="20"/>
        <v>12.250140099999999</v>
      </c>
      <c r="I236" s="34">
        <f t="shared" si="17"/>
        <v>6.1561999999999999E-2</v>
      </c>
      <c r="J236" s="34">
        <f t="shared" si="21"/>
        <v>12.31</v>
      </c>
      <c r="K236" s="34">
        <f t="shared" si="18"/>
        <v>428.75</v>
      </c>
      <c r="L236" s="34">
        <f t="shared" si="18"/>
        <v>428.75</v>
      </c>
      <c r="M236" s="34">
        <f t="shared" si="18"/>
        <v>2.15</v>
      </c>
      <c r="N236" s="34">
        <f t="shared" si="18"/>
        <v>430.85</v>
      </c>
      <c r="P236" s="39"/>
    </row>
    <row r="237" spans="2:16" s="16" customFormat="1" x14ac:dyDescent="0.2">
      <c r="B237" s="44"/>
      <c r="C237" s="45"/>
      <c r="D237" s="44"/>
      <c r="E237" s="46"/>
      <c r="F237" s="46"/>
      <c r="G237" s="47"/>
      <c r="H237" s="47"/>
      <c r="I237" s="47"/>
      <c r="J237" s="47"/>
      <c r="K237" s="47"/>
      <c r="L237" s="47"/>
      <c r="M237" s="47"/>
      <c r="N237" s="47"/>
    </row>
    <row r="238" spans="2:16" s="16" customFormat="1" x14ac:dyDescent="0.2">
      <c r="B238" s="44"/>
      <c r="C238" s="45"/>
      <c r="D238" s="44"/>
      <c r="E238" s="46"/>
      <c r="F238" s="46"/>
      <c r="G238" s="47"/>
      <c r="H238" s="47"/>
      <c r="I238" s="47"/>
      <c r="J238" s="47"/>
      <c r="K238" s="47"/>
      <c r="L238" s="47"/>
      <c r="M238" s="47"/>
      <c r="N238" s="47"/>
    </row>
    <row r="239" spans="2:16" s="16" customFormat="1" x14ac:dyDescent="0.2">
      <c r="B239" s="44"/>
      <c r="C239" s="45"/>
      <c r="D239" s="44"/>
      <c r="E239" s="46"/>
      <c r="F239" s="46"/>
      <c r="G239" s="47"/>
      <c r="H239" s="47"/>
      <c r="I239" s="47"/>
      <c r="J239" s="47"/>
      <c r="K239" s="47"/>
      <c r="L239" s="47"/>
      <c r="M239" s="47"/>
      <c r="N239" s="47"/>
    </row>
    <row r="240" spans="2:16" s="16" customFormat="1" x14ac:dyDescent="0.2">
      <c r="B240" s="44"/>
      <c r="C240" s="45"/>
      <c r="D240" s="44"/>
      <c r="E240" s="46"/>
      <c r="F240" s="46"/>
      <c r="G240" s="47"/>
      <c r="H240" s="47"/>
      <c r="I240" s="47"/>
      <c r="J240" s="47"/>
      <c r="K240" s="47"/>
      <c r="L240" s="47"/>
      <c r="M240" s="47"/>
      <c r="N240" s="47"/>
    </row>
    <row r="241" spans="2:14" s="16" customFormat="1" x14ac:dyDescent="0.2">
      <c r="B241" s="44"/>
      <c r="C241" s="45"/>
      <c r="D241" s="44"/>
      <c r="E241" s="46"/>
      <c r="F241" s="46"/>
      <c r="G241" s="47"/>
      <c r="H241" s="47"/>
      <c r="I241" s="47"/>
      <c r="J241" s="47"/>
      <c r="K241" s="47"/>
      <c r="L241" s="47"/>
      <c r="M241" s="47"/>
      <c r="N241" s="47"/>
    </row>
    <row r="242" spans="2:14" s="16" customFormat="1" x14ac:dyDescent="0.2">
      <c r="B242" s="44"/>
      <c r="C242" s="45"/>
      <c r="D242" s="44"/>
      <c r="E242" s="46"/>
      <c r="F242" s="46"/>
      <c r="G242" s="47"/>
      <c r="H242" s="47"/>
      <c r="I242" s="47"/>
      <c r="J242" s="47"/>
      <c r="K242" s="47"/>
      <c r="L242" s="47"/>
      <c r="M242" s="47"/>
      <c r="N242" s="47"/>
    </row>
    <row r="243" spans="2:14" s="16" customFormat="1" x14ac:dyDescent="0.2">
      <c r="B243" s="44"/>
      <c r="C243" s="45"/>
      <c r="D243" s="44"/>
      <c r="E243" s="46"/>
      <c r="F243" s="46"/>
      <c r="G243" s="47"/>
      <c r="H243" s="47"/>
      <c r="I243" s="47"/>
      <c r="J243" s="47"/>
      <c r="K243" s="47"/>
      <c r="L243" s="47"/>
      <c r="M243" s="47"/>
      <c r="N243" s="47"/>
    </row>
    <row r="244" spans="2:14" s="16" customFormat="1" x14ac:dyDescent="0.2">
      <c r="B244" s="44"/>
      <c r="C244" s="45"/>
      <c r="D244" s="44"/>
      <c r="E244" s="46"/>
      <c r="F244" s="46"/>
      <c r="G244" s="47"/>
      <c r="H244" s="47"/>
      <c r="I244" s="47"/>
      <c r="J244" s="47"/>
      <c r="K244" s="47"/>
      <c r="L244" s="47"/>
      <c r="M244" s="47"/>
      <c r="N244" s="47"/>
    </row>
    <row r="245" spans="2:14" s="16" customFormat="1" x14ac:dyDescent="0.2">
      <c r="B245" s="44"/>
      <c r="C245" s="45"/>
      <c r="D245" s="44"/>
      <c r="E245" s="46"/>
      <c r="F245" s="46"/>
      <c r="G245" s="47"/>
      <c r="H245" s="47"/>
      <c r="I245" s="47"/>
      <c r="J245" s="47"/>
      <c r="K245" s="47"/>
      <c r="L245" s="47"/>
      <c r="M245" s="47"/>
      <c r="N245" s="47"/>
    </row>
    <row r="246" spans="2:14" s="16" customFormat="1" x14ac:dyDescent="0.2">
      <c r="B246" s="44"/>
      <c r="C246" s="45"/>
      <c r="D246" s="44"/>
      <c r="E246" s="46"/>
      <c r="F246" s="46"/>
      <c r="G246" s="47"/>
      <c r="H246" s="47"/>
      <c r="I246" s="47"/>
      <c r="J246" s="47"/>
      <c r="K246" s="47"/>
      <c r="L246" s="47"/>
      <c r="M246" s="47"/>
      <c r="N246" s="47"/>
    </row>
    <row r="247" spans="2:14" s="16" customFormat="1" x14ac:dyDescent="0.2">
      <c r="B247" s="44"/>
      <c r="C247" s="45"/>
      <c r="D247" s="44"/>
      <c r="E247" s="46"/>
      <c r="F247" s="46"/>
      <c r="G247" s="47"/>
      <c r="H247" s="47"/>
      <c r="I247" s="47"/>
      <c r="J247" s="47"/>
      <c r="K247" s="47"/>
      <c r="L247" s="47"/>
      <c r="M247" s="47"/>
      <c r="N247" s="47"/>
    </row>
    <row r="248" spans="2:14" s="16" customFormat="1" x14ac:dyDescent="0.2">
      <c r="B248" s="44"/>
      <c r="C248" s="45"/>
      <c r="D248" s="44"/>
      <c r="E248" s="46"/>
      <c r="F248" s="46"/>
      <c r="G248" s="47"/>
      <c r="H248" s="47"/>
      <c r="I248" s="47"/>
      <c r="J248" s="47"/>
      <c r="K248" s="47"/>
      <c r="L248" s="47"/>
      <c r="M248" s="47"/>
      <c r="N248" s="47"/>
    </row>
    <row r="249" spans="2:14" x14ac:dyDescent="0.2">
      <c r="C249" s="1"/>
      <c r="D249" s="1"/>
      <c r="E249" s="1"/>
      <c r="F249" s="1"/>
    </row>
  </sheetData>
  <mergeCells count="2">
    <mergeCell ref="B15:D15"/>
    <mergeCell ref="K15:N1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Zenilda Ghercov</dc:creator>
  <cp:lastModifiedBy>Zenilda Ghercov</cp:lastModifiedBy>
  <dcterms:created xsi:type="dcterms:W3CDTF">2014-06-30T19:34:47Z</dcterms:created>
  <dcterms:modified xsi:type="dcterms:W3CDTF">2014-06-30T19:36:27Z</dcterms:modified>
</cp:coreProperties>
</file>