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HSBC - 200K-400K" sheetId="1" r:id="rId1"/>
  </sheets>
  <externalReferences>
    <externalReference r:id="rId2"/>
  </externalReferences>
  <definedNames>
    <definedName name="tx_senior">[1]Cálculos!$H$3</definedName>
  </definedNames>
  <calcPr calcId="145621"/>
</workbook>
</file>

<file path=xl/calcChain.xml><?xml version="1.0" encoding="utf-8"?>
<calcChain xmlns="http://schemas.openxmlformats.org/spreadsheetml/2006/main">
  <c r="K6" i="1" l="1"/>
  <c r="L6" i="1"/>
  <c r="M6" i="1"/>
  <c r="N6" i="1"/>
  <c r="D7" i="1"/>
  <c r="G7" i="1"/>
  <c r="H7" i="1" s="1"/>
  <c r="I7" i="1" s="1"/>
  <c r="M7" i="1" s="1"/>
  <c r="K7" i="1"/>
  <c r="J7" i="1" l="1"/>
  <c r="N7" i="1" s="1"/>
  <c r="L7" i="1"/>
  <c r="G8" i="1"/>
  <c r="H8" i="1" l="1"/>
  <c r="K8" i="1"/>
  <c r="G9" i="1"/>
  <c r="H9" i="1" l="1"/>
  <c r="K9" i="1"/>
  <c r="G10" i="1"/>
  <c r="L8" i="1"/>
  <c r="I8" i="1"/>
  <c r="M8" i="1" s="1"/>
  <c r="J8" i="1" l="1"/>
  <c r="N8" i="1" s="1"/>
  <c r="H10" i="1"/>
  <c r="G11" i="1" s="1"/>
  <c r="K10" i="1"/>
  <c r="L9" i="1"/>
  <c r="I9" i="1"/>
  <c r="M9" i="1" s="1"/>
  <c r="H11" i="1" l="1"/>
  <c r="K11" i="1"/>
  <c r="G12" i="1"/>
  <c r="L10" i="1"/>
  <c r="I10" i="1"/>
  <c r="M10" i="1" s="1"/>
  <c r="J9" i="1"/>
  <c r="N9" i="1" s="1"/>
  <c r="J10" i="1" l="1"/>
  <c r="N10" i="1" s="1"/>
  <c r="H12" i="1"/>
  <c r="G13" i="1" s="1"/>
  <c r="K12" i="1"/>
  <c r="L11" i="1"/>
  <c r="I11" i="1"/>
  <c r="M11" i="1" s="1"/>
  <c r="H13" i="1" l="1"/>
  <c r="K13" i="1"/>
  <c r="G14" i="1"/>
  <c r="L12" i="1"/>
  <c r="I12" i="1"/>
  <c r="M12" i="1" s="1"/>
  <c r="J11" i="1"/>
  <c r="N11" i="1" s="1"/>
  <c r="J12" i="1" l="1"/>
  <c r="N12" i="1" s="1"/>
  <c r="H14" i="1"/>
  <c r="G15" i="1" s="1"/>
  <c r="K14" i="1"/>
  <c r="L13" i="1"/>
  <c r="I13" i="1"/>
  <c r="M13" i="1" s="1"/>
  <c r="H15" i="1" l="1"/>
  <c r="K15" i="1"/>
  <c r="G16" i="1"/>
  <c r="L14" i="1"/>
  <c r="I14" i="1"/>
  <c r="M14" i="1" s="1"/>
  <c r="J13" i="1"/>
  <c r="N13" i="1" s="1"/>
  <c r="J14" i="1" l="1"/>
  <c r="N14" i="1" s="1"/>
  <c r="H16" i="1"/>
  <c r="G17" i="1" s="1"/>
  <c r="K16" i="1"/>
  <c r="L15" i="1"/>
  <c r="I15" i="1"/>
  <c r="M15" i="1" s="1"/>
  <c r="H17" i="1" l="1"/>
  <c r="K17" i="1"/>
  <c r="G18" i="1"/>
  <c r="L16" i="1"/>
  <c r="I16" i="1"/>
  <c r="M16" i="1" s="1"/>
  <c r="J15" i="1"/>
  <c r="N15" i="1" s="1"/>
  <c r="J16" i="1" l="1"/>
  <c r="N16" i="1" s="1"/>
  <c r="H18" i="1"/>
  <c r="G19" i="1" s="1"/>
  <c r="K18" i="1"/>
  <c r="L17" i="1"/>
  <c r="I17" i="1"/>
  <c r="M17" i="1" s="1"/>
  <c r="H19" i="1" l="1"/>
  <c r="K19" i="1"/>
  <c r="G20" i="1"/>
  <c r="L18" i="1"/>
  <c r="I18" i="1"/>
  <c r="M18" i="1" s="1"/>
  <c r="J17" i="1"/>
  <c r="N17" i="1" s="1"/>
  <c r="J18" i="1" l="1"/>
  <c r="N18" i="1" s="1"/>
  <c r="H20" i="1"/>
  <c r="G21" i="1" s="1"/>
  <c r="K20" i="1"/>
  <c r="L19" i="1"/>
  <c r="I19" i="1"/>
  <c r="M19" i="1" s="1"/>
  <c r="H21" i="1" l="1"/>
  <c r="K21" i="1"/>
  <c r="G22" i="1"/>
  <c r="L20" i="1"/>
  <c r="I20" i="1"/>
  <c r="M20" i="1" s="1"/>
  <c r="J19" i="1"/>
  <c r="N19" i="1" s="1"/>
  <c r="J20" i="1" l="1"/>
  <c r="N20" i="1" s="1"/>
  <c r="H22" i="1"/>
  <c r="G23" i="1" s="1"/>
  <c r="K22" i="1"/>
  <c r="L21" i="1"/>
  <c r="I21" i="1"/>
  <c r="M21" i="1" s="1"/>
  <c r="H23" i="1" l="1"/>
  <c r="K23" i="1"/>
  <c r="G24" i="1"/>
  <c r="L22" i="1"/>
  <c r="I22" i="1"/>
  <c r="M22" i="1" s="1"/>
  <c r="J21" i="1"/>
  <c r="N21" i="1" s="1"/>
  <c r="J22" i="1" l="1"/>
  <c r="N22" i="1" s="1"/>
  <c r="H24" i="1"/>
  <c r="K24" i="1"/>
  <c r="G25" i="1"/>
  <c r="L23" i="1"/>
  <c r="I23" i="1"/>
  <c r="M23" i="1" s="1"/>
  <c r="H25" i="1" l="1"/>
  <c r="K25" i="1"/>
  <c r="G26" i="1"/>
  <c r="L24" i="1"/>
  <c r="I24" i="1"/>
  <c r="M24" i="1" s="1"/>
  <c r="J23" i="1"/>
  <c r="N23" i="1" s="1"/>
  <c r="J24" i="1" l="1"/>
  <c r="N24" i="1" s="1"/>
  <c r="H26" i="1"/>
  <c r="K26" i="1"/>
  <c r="G27" i="1"/>
  <c r="L25" i="1"/>
  <c r="I25" i="1"/>
  <c r="M25" i="1" s="1"/>
  <c r="H27" i="1" l="1"/>
  <c r="K27" i="1"/>
  <c r="G28" i="1"/>
  <c r="L26" i="1"/>
  <c r="I26" i="1"/>
  <c r="M26" i="1" s="1"/>
  <c r="J25" i="1"/>
  <c r="N25" i="1" s="1"/>
  <c r="J26" i="1" l="1"/>
  <c r="N26" i="1" s="1"/>
  <c r="H28" i="1"/>
  <c r="K28" i="1"/>
  <c r="G29" i="1"/>
  <c r="L27" i="1"/>
  <c r="I27" i="1"/>
  <c r="M27" i="1" s="1"/>
  <c r="H29" i="1" l="1"/>
  <c r="K29" i="1"/>
  <c r="G30" i="1"/>
  <c r="L28" i="1"/>
  <c r="I28" i="1"/>
  <c r="M28" i="1" s="1"/>
  <c r="J27" i="1"/>
  <c r="N27" i="1" s="1"/>
  <c r="J28" i="1" l="1"/>
  <c r="N28" i="1" s="1"/>
  <c r="H30" i="1"/>
  <c r="K30" i="1"/>
  <c r="G31" i="1"/>
  <c r="L29" i="1"/>
  <c r="I29" i="1"/>
  <c r="M29" i="1" s="1"/>
  <c r="H31" i="1" l="1"/>
  <c r="K31" i="1"/>
  <c r="G32" i="1"/>
  <c r="L30" i="1"/>
  <c r="I30" i="1"/>
  <c r="M30" i="1" s="1"/>
  <c r="J29" i="1"/>
  <c r="N29" i="1" s="1"/>
  <c r="J30" i="1" l="1"/>
  <c r="N30" i="1" s="1"/>
  <c r="H32" i="1"/>
  <c r="K32" i="1"/>
  <c r="G33" i="1"/>
  <c r="L31" i="1"/>
  <c r="I31" i="1"/>
  <c r="M31" i="1" s="1"/>
  <c r="H33" i="1" l="1"/>
  <c r="K33" i="1"/>
  <c r="G34" i="1"/>
  <c r="L32" i="1"/>
  <c r="I32" i="1"/>
  <c r="M32" i="1" s="1"/>
  <c r="J31" i="1"/>
  <c r="N31" i="1" s="1"/>
  <c r="J32" i="1" l="1"/>
  <c r="N32" i="1" s="1"/>
  <c r="H34" i="1"/>
  <c r="K34" i="1"/>
  <c r="G35" i="1"/>
  <c r="L33" i="1"/>
  <c r="I33" i="1"/>
  <c r="M33" i="1" s="1"/>
  <c r="H35" i="1" l="1"/>
  <c r="K35" i="1"/>
  <c r="G36" i="1"/>
  <c r="L34" i="1"/>
  <c r="I34" i="1"/>
  <c r="M34" i="1" s="1"/>
  <c r="J33" i="1"/>
  <c r="N33" i="1" s="1"/>
  <c r="J34" i="1" l="1"/>
  <c r="N34" i="1" s="1"/>
  <c r="H36" i="1"/>
  <c r="G37" i="1"/>
  <c r="K36" i="1"/>
  <c r="L35" i="1"/>
  <c r="I35" i="1"/>
  <c r="M35" i="1" s="1"/>
  <c r="H37" i="1" l="1"/>
  <c r="K37" i="1"/>
  <c r="G38" i="1"/>
  <c r="J35" i="1"/>
  <c r="N35" i="1" s="1"/>
  <c r="L36" i="1"/>
  <c r="I36" i="1"/>
  <c r="M36" i="1" s="1"/>
  <c r="H38" i="1" l="1"/>
  <c r="K38" i="1"/>
  <c r="G39" i="1"/>
  <c r="J36" i="1"/>
  <c r="N36" i="1" s="1"/>
  <c r="L37" i="1"/>
  <c r="I37" i="1"/>
  <c r="M37" i="1" s="1"/>
  <c r="H39" i="1" l="1"/>
  <c r="K39" i="1"/>
  <c r="G40" i="1"/>
  <c r="J37" i="1"/>
  <c r="N37" i="1" s="1"/>
  <c r="L38" i="1"/>
  <c r="I38" i="1"/>
  <c r="M38" i="1" s="1"/>
  <c r="H40" i="1" l="1"/>
  <c r="G41" i="1"/>
  <c r="K40" i="1"/>
  <c r="J38" i="1"/>
  <c r="N38" i="1" s="1"/>
  <c r="L39" i="1"/>
  <c r="I39" i="1"/>
  <c r="M39" i="1" s="1"/>
  <c r="H41" i="1" l="1"/>
  <c r="K41" i="1"/>
  <c r="G42" i="1"/>
  <c r="J39" i="1"/>
  <c r="N39" i="1" s="1"/>
  <c r="L40" i="1"/>
  <c r="I40" i="1"/>
  <c r="M40" i="1" s="1"/>
  <c r="H42" i="1" l="1"/>
  <c r="G43" i="1"/>
  <c r="K42" i="1"/>
  <c r="J40" i="1"/>
  <c r="N40" i="1" s="1"/>
  <c r="L41" i="1"/>
  <c r="I41" i="1"/>
  <c r="M41" i="1" s="1"/>
  <c r="H43" i="1" l="1"/>
  <c r="K43" i="1"/>
  <c r="G44" i="1"/>
  <c r="J41" i="1"/>
  <c r="N41" i="1" s="1"/>
  <c r="L42" i="1"/>
  <c r="I42" i="1"/>
  <c r="M42" i="1" s="1"/>
  <c r="H44" i="1" l="1"/>
  <c r="G45" i="1"/>
  <c r="K44" i="1"/>
  <c r="J42" i="1"/>
  <c r="N42" i="1" s="1"/>
  <c r="L43" i="1"/>
  <c r="I43" i="1"/>
  <c r="M43" i="1" s="1"/>
  <c r="H45" i="1" l="1"/>
  <c r="K45" i="1"/>
  <c r="G46" i="1"/>
  <c r="J43" i="1"/>
  <c r="N43" i="1" s="1"/>
  <c r="L44" i="1"/>
  <c r="I44" i="1"/>
  <c r="M44" i="1" s="1"/>
  <c r="H46" i="1" l="1"/>
  <c r="K46" i="1"/>
  <c r="G47" i="1"/>
  <c r="J44" i="1"/>
  <c r="N44" i="1" s="1"/>
  <c r="L45" i="1"/>
  <c r="I45" i="1"/>
  <c r="M45" i="1" s="1"/>
  <c r="H47" i="1" l="1"/>
  <c r="K47" i="1"/>
  <c r="G48" i="1"/>
  <c r="J45" i="1"/>
  <c r="N45" i="1" s="1"/>
  <c r="L46" i="1"/>
  <c r="I46" i="1"/>
  <c r="M46" i="1" s="1"/>
  <c r="H48" i="1" l="1"/>
  <c r="G49" i="1"/>
  <c r="K48" i="1"/>
  <c r="J46" i="1"/>
  <c r="N46" i="1" s="1"/>
  <c r="L47" i="1"/>
  <c r="I47" i="1"/>
  <c r="M47" i="1" s="1"/>
  <c r="H49" i="1" l="1"/>
  <c r="K49" i="1"/>
  <c r="G50" i="1"/>
  <c r="J47" i="1"/>
  <c r="N47" i="1" s="1"/>
  <c r="L48" i="1"/>
  <c r="I48" i="1"/>
  <c r="M48" i="1" s="1"/>
  <c r="K50" i="1" l="1"/>
  <c r="H50" i="1"/>
  <c r="J48" i="1"/>
  <c r="N48" i="1" s="1"/>
  <c r="I49" i="1"/>
  <c r="M49" i="1" s="1"/>
  <c r="L49" i="1"/>
  <c r="L50" i="1" l="1"/>
  <c r="I50" i="1"/>
  <c r="M50" i="1" s="1"/>
  <c r="G51" i="1"/>
  <c r="J49" i="1"/>
  <c r="N49" i="1" s="1"/>
  <c r="K51" i="1" l="1"/>
  <c r="H51" i="1"/>
  <c r="J50" i="1"/>
  <c r="N50" i="1" s="1"/>
  <c r="I51" i="1" l="1"/>
  <c r="M51" i="1" s="1"/>
  <c r="L51" i="1"/>
  <c r="G52" i="1"/>
  <c r="K52" i="1" l="1"/>
  <c r="H52" i="1"/>
  <c r="J51" i="1"/>
  <c r="N51" i="1" s="1"/>
  <c r="L52" i="1" l="1"/>
  <c r="I52" i="1"/>
  <c r="M52" i="1" s="1"/>
  <c r="G53" i="1"/>
  <c r="K53" i="1" l="1"/>
  <c r="H53" i="1"/>
  <c r="G54" i="1" s="1"/>
  <c r="J52" i="1"/>
  <c r="N52" i="1" s="1"/>
  <c r="K54" i="1" l="1"/>
  <c r="H54" i="1"/>
  <c r="I53" i="1"/>
  <c r="M53" i="1" s="1"/>
  <c r="L53" i="1"/>
  <c r="J53" i="1" l="1"/>
  <c r="N53" i="1" s="1"/>
  <c r="L54" i="1"/>
  <c r="I54" i="1"/>
  <c r="M54" i="1" s="1"/>
  <c r="G55" i="1"/>
  <c r="J54" i="1" l="1"/>
  <c r="N54" i="1" s="1"/>
  <c r="K55" i="1"/>
  <c r="H55" i="1"/>
  <c r="I55" i="1" l="1"/>
  <c r="M55" i="1" s="1"/>
  <c r="L55" i="1"/>
  <c r="G56" i="1"/>
  <c r="K56" i="1" l="1"/>
  <c r="H56" i="1"/>
  <c r="J55" i="1"/>
  <c r="N55" i="1" s="1"/>
  <c r="L56" i="1" l="1"/>
  <c r="I56" i="1"/>
  <c r="M56" i="1" s="1"/>
  <c r="G57" i="1"/>
  <c r="K57" i="1" l="1"/>
  <c r="H57" i="1"/>
  <c r="G58" i="1" s="1"/>
  <c r="J56" i="1"/>
  <c r="N56" i="1" s="1"/>
  <c r="K58" i="1" l="1"/>
  <c r="H58" i="1"/>
  <c r="J57" i="1"/>
  <c r="N57" i="1" s="1"/>
  <c r="I57" i="1"/>
  <c r="M57" i="1" s="1"/>
  <c r="L57" i="1"/>
  <c r="L58" i="1" l="1"/>
  <c r="I58" i="1"/>
  <c r="M58" i="1" s="1"/>
  <c r="G59" i="1"/>
  <c r="K59" i="1" l="1"/>
  <c r="H59" i="1"/>
  <c r="G60" i="1" s="1"/>
  <c r="J58" i="1"/>
  <c r="N58" i="1" s="1"/>
  <c r="K60" i="1" l="1"/>
  <c r="H60" i="1"/>
  <c r="I59" i="1"/>
  <c r="M59" i="1" s="1"/>
  <c r="L59" i="1"/>
  <c r="J59" i="1" l="1"/>
  <c r="N59" i="1" s="1"/>
  <c r="L60" i="1"/>
  <c r="I60" i="1"/>
  <c r="M60" i="1" s="1"/>
  <c r="G61" i="1"/>
  <c r="J60" i="1" l="1"/>
  <c r="N60" i="1" s="1"/>
  <c r="K61" i="1"/>
  <c r="H61" i="1"/>
  <c r="I61" i="1" l="1"/>
  <c r="M61" i="1" s="1"/>
  <c r="L61" i="1"/>
  <c r="G62" i="1"/>
  <c r="K62" i="1" l="1"/>
  <c r="H62" i="1"/>
  <c r="J61" i="1"/>
  <c r="N61" i="1" s="1"/>
  <c r="L62" i="1" l="1"/>
  <c r="I62" i="1"/>
  <c r="M62" i="1" s="1"/>
  <c r="G63" i="1"/>
  <c r="K63" i="1" l="1"/>
  <c r="H63" i="1"/>
  <c r="G64" i="1" s="1"/>
  <c r="J62" i="1"/>
  <c r="N62" i="1" s="1"/>
  <c r="K64" i="1" l="1"/>
  <c r="H64" i="1"/>
  <c r="I63" i="1"/>
  <c r="M63" i="1" s="1"/>
  <c r="L63" i="1"/>
  <c r="J63" i="1" l="1"/>
  <c r="N63" i="1" s="1"/>
  <c r="L64" i="1"/>
  <c r="I64" i="1"/>
  <c r="M64" i="1" s="1"/>
  <c r="G65" i="1"/>
  <c r="J64" i="1" l="1"/>
  <c r="N64" i="1" s="1"/>
  <c r="K65" i="1"/>
  <c r="H65" i="1"/>
  <c r="I65" i="1" l="1"/>
  <c r="M65" i="1" s="1"/>
  <c r="L65" i="1"/>
  <c r="G66" i="1"/>
  <c r="K66" i="1" l="1"/>
  <c r="H66" i="1"/>
  <c r="J65" i="1"/>
  <c r="N65" i="1" s="1"/>
  <c r="L66" i="1" l="1"/>
  <c r="I66" i="1"/>
  <c r="M66" i="1" s="1"/>
  <c r="G67" i="1"/>
  <c r="K67" i="1" l="1"/>
  <c r="H67" i="1"/>
  <c r="J66" i="1"/>
  <c r="N66" i="1" s="1"/>
  <c r="I67" i="1" l="1"/>
  <c r="M67" i="1" s="1"/>
  <c r="L67" i="1"/>
  <c r="G68" i="1"/>
  <c r="K68" i="1" l="1"/>
  <c r="H68" i="1"/>
  <c r="J67" i="1"/>
  <c r="N67" i="1" s="1"/>
  <c r="I68" i="1" l="1"/>
  <c r="M68" i="1" s="1"/>
  <c r="L68" i="1"/>
  <c r="G69" i="1"/>
  <c r="K69" i="1" l="1"/>
  <c r="H69" i="1"/>
  <c r="J68" i="1"/>
  <c r="N68" i="1" s="1"/>
  <c r="I69" i="1" l="1"/>
  <c r="M69" i="1" s="1"/>
  <c r="L69" i="1"/>
  <c r="G70" i="1"/>
  <c r="K70" i="1" l="1"/>
  <c r="H70" i="1"/>
  <c r="J69" i="1"/>
  <c r="N69" i="1" s="1"/>
  <c r="I70" i="1" l="1"/>
  <c r="M70" i="1" s="1"/>
  <c r="L70" i="1"/>
  <c r="G71" i="1"/>
  <c r="K71" i="1" l="1"/>
  <c r="H71" i="1"/>
  <c r="J70" i="1"/>
  <c r="N70" i="1" s="1"/>
  <c r="I71" i="1" l="1"/>
  <c r="M71" i="1" s="1"/>
  <c r="L71" i="1"/>
  <c r="G72" i="1"/>
  <c r="K72" i="1" l="1"/>
  <c r="H72" i="1"/>
  <c r="J71" i="1"/>
  <c r="N71" i="1" s="1"/>
  <c r="I72" i="1" l="1"/>
  <c r="M72" i="1" s="1"/>
  <c r="L72" i="1"/>
  <c r="G73" i="1"/>
  <c r="H73" i="1" l="1"/>
  <c r="K73" i="1"/>
  <c r="J72" i="1"/>
  <c r="N72" i="1" s="1"/>
  <c r="I73" i="1" l="1"/>
  <c r="M73" i="1" s="1"/>
  <c r="L73" i="1"/>
  <c r="G74" i="1"/>
  <c r="K74" i="1" l="1"/>
  <c r="H74" i="1"/>
  <c r="J73" i="1"/>
  <c r="N73" i="1" s="1"/>
  <c r="I74" i="1" l="1"/>
  <c r="M74" i="1" s="1"/>
  <c r="L74" i="1"/>
  <c r="G75" i="1"/>
  <c r="K75" i="1" l="1"/>
  <c r="H75" i="1"/>
  <c r="J74" i="1"/>
  <c r="N74" i="1" s="1"/>
  <c r="I75" i="1" l="1"/>
  <c r="M75" i="1" s="1"/>
  <c r="L75" i="1"/>
  <c r="G76" i="1"/>
  <c r="K76" i="1" l="1"/>
  <c r="H76" i="1"/>
  <c r="J75" i="1"/>
  <c r="N75" i="1" s="1"/>
  <c r="I76" i="1" l="1"/>
  <c r="M76" i="1" s="1"/>
  <c r="L76" i="1"/>
  <c r="G77" i="1"/>
  <c r="K77" i="1" l="1"/>
  <c r="H77" i="1"/>
  <c r="J76" i="1"/>
  <c r="N76" i="1" s="1"/>
  <c r="I77" i="1" l="1"/>
  <c r="M77" i="1" s="1"/>
  <c r="L77" i="1"/>
  <c r="G78" i="1"/>
  <c r="K78" i="1" l="1"/>
  <c r="H78" i="1"/>
  <c r="J77" i="1"/>
  <c r="N77" i="1" s="1"/>
  <c r="I78" i="1" l="1"/>
  <c r="M78" i="1" s="1"/>
  <c r="L78" i="1"/>
  <c r="G79" i="1"/>
  <c r="K79" i="1" l="1"/>
  <c r="H79" i="1"/>
  <c r="J78" i="1"/>
  <c r="N78" i="1" s="1"/>
  <c r="I79" i="1" l="1"/>
  <c r="M79" i="1" s="1"/>
  <c r="L79" i="1"/>
  <c r="G80" i="1"/>
  <c r="K80" i="1" l="1"/>
  <c r="H80" i="1"/>
  <c r="J79" i="1"/>
  <c r="N79" i="1" s="1"/>
  <c r="I80" i="1" l="1"/>
  <c r="M80" i="1" s="1"/>
  <c r="L80" i="1"/>
  <c r="G81" i="1"/>
  <c r="H81" i="1" l="1"/>
  <c r="K81" i="1"/>
  <c r="G82" i="1"/>
  <c r="J80" i="1"/>
  <c r="N80" i="1" s="1"/>
  <c r="K82" i="1" l="1"/>
  <c r="H82" i="1"/>
  <c r="I81" i="1"/>
  <c r="M81" i="1" s="1"/>
  <c r="L81" i="1"/>
  <c r="I82" i="1" l="1"/>
  <c r="M82" i="1" s="1"/>
  <c r="L82" i="1"/>
  <c r="J81" i="1"/>
  <c r="N81" i="1" s="1"/>
  <c r="G83" i="1"/>
  <c r="H83" i="1" l="1"/>
  <c r="G84" i="1"/>
  <c r="K83" i="1"/>
  <c r="J82" i="1"/>
  <c r="N82" i="1" s="1"/>
  <c r="K84" i="1" l="1"/>
  <c r="H84" i="1"/>
  <c r="I83" i="1"/>
  <c r="M83" i="1" s="1"/>
  <c r="L83" i="1"/>
  <c r="I84" i="1" l="1"/>
  <c r="M84" i="1" s="1"/>
  <c r="L84" i="1"/>
  <c r="J83" i="1"/>
  <c r="N83" i="1" s="1"/>
  <c r="G85" i="1"/>
  <c r="H85" i="1" l="1"/>
  <c r="K85" i="1"/>
  <c r="G86" i="1"/>
  <c r="J84" i="1"/>
  <c r="N84" i="1" s="1"/>
  <c r="K86" i="1" l="1"/>
  <c r="H86" i="1"/>
  <c r="I85" i="1"/>
  <c r="M85" i="1" s="1"/>
  <c r="L85" i="1"/>
  <c r="I86" i="1" l="1"/>
  <c r="M86" i="1" s="1"/>
  <c r="J86" i="1"/>
  <c r="N86" i="1" s="1"/>
  <c r="L86" i="1"/>
  <c r="J85" i="1"/>
  <c r="N85" i="1" s="1"/>
  <c r="G87" i="1"/>
  <c r="K87" i="1" l="1"/>
  <c r="H87" i="1"/>
  <c r="L87" i="1" l="1"/>
  <c r="I87" i="1"/>
  <c r="M87" i="1" s="1"/>
  <c r="G88" i="1"/>
  <c r="K88" i="1" l="1"/>
  <c r="H88" i="1"/>
  <c r="G89" i="1" s="1"/>
  <c r="J87" i="1"/>
  <c r="N87" i="1" s="1"/>
  <c r="K89" i="1" l="1"/>
  <c r="H89" i="1"/>
  <c r="L88" i="1"/>
  <c r="I88" i="1"/>
  <c r="M88" i="1" s="1"/>
  <c r="J88" i="1" l="1"/>
  <c r="N88" i="1" s="1"/>
  <c r="L89" i="1"/>
  <c r="I89" i="1"/>
  <c r="M89" i="1" s="1"/>
  <c r="G90" i="1"/>
  <c r="J89" i="1" l="1"/>
  <c r="N89" i="1" s="1"/>
  <c r="K90" i="1"/>
  <c r="H90" i="1"/>
  <c r="L90" i="1" l="1"/>
  <c r="I90" i="1"/>
  <c r="M90" i="1" s="1"/>
  <c r="G91" i="1"/>
  <c r="K91" i="1" l="1"/>
  <c r="H91" i="1"/>
  <c r="G92" i="1" s="1"/>
  <c r="J90" i="1"/>
  <c r="N90" i="1" s="1"/>
  <c r="K92" i="1" l="1"/>
  <c r="H92" i="1"/>
  <c r="L91" i="1"/>
  <c r="I91" i="1"/>
  <c r="M91" i="1" s="1"/>
  <c r="L92" i="1" l="1"/>
  <c r="I92" i="1"/>
  <c r="M92" i="1" s="1"/>
  <c r="G93" i="1"/>
  <c r="J91" i="1"/>
  <c r="N91" i="1" s="1"/>
  <c r="K93" i="1" l="1"/>
  <c r="H93" i="1"/>
  <c r="J92" i="1"/>
  <c r="N92" i="1" s="1"/>
  <c r="L93" i="1" l="1"/>
  <c r="I93" i="1"/>
  <c r="M93" i="1" s="1"/>
  <c r="G94" i="1"/>
  <c r="K94" i="1" l="1"/>
  <c r="H94" i="1"/>
  <c r="J93" i="1"/>
  <c r="N93" i="1" s="1"/>
  <c r="L94" i="1" l="1"/>
  <c r="I94" i="1"/>
  <c r="M94" i="1" s="1"/>
  <c r="G95" i="1"/>
  <c r="K95" i="1" l="1"/>
  <c r="H95" i="1"/>
  <c r="J94" i="1"/>
  <c r="N94" i="1" s="1"/>
  <c r="L95" i="1" l="1"/>
  <c r="I95" i="1"/>
  <c r="M95" i="1" s="1"/>
  <c r="G96" i="1"/>
  <c r="K96" i="1" l="1"/>
  <c r="H96" i="1"/>
  <c r="J95" i="1"/>
  <c r="N95" i="1" s="1"/>
  <c r="L96" i="1" l="1"/>
  <c r="I96" i="1"/>
  <c r="M96" i="1" s="1"/>
  <c r="G97" i="1"/>
  <c r="K97" i="1" l="1"/>
  <c r="H97" i="1"/>
  <c r="J96" i="1"/>
  <c r="N96" i="1" s="1"/>
  <c r="L97" i="1" l="1"/>
  <c r="I97" i="1"/>
  <c r="M97" i="1" s="1"/>
  <c r="G98" i="1"/>
  <c r="K98" i="1" l="1"/>
  <c r="H98" i="1"/>
  <c r="G99" i="1" s="1"/>
  <c r="J97" i="1"/>
  <c r="N97" i="1" s="1"/>
  <c r="K99" i="1" l="1"/>
  <c r="H99" i="1"/>
  <c r="G100" i="1" s="1"/>
  <c r="L98" i="1"/>
  <c r="I98" i="1"/>
  <c r="M98" i="1" s="1"/>
  <c r="K100" i="1" l="1"/>
  <c r="H100" i="1"/>
  <c r="J98" i="1"/>
  <c r="N98" i="1" s="1"/>
  <c r="L99" i="1"/>
  <c r="I99" i="1"/>
  <c r="M99" i="1" s="1"/>
  <c r="L100" i="1" l="1"/>
  <c r="I100" i="1"/>
  <c r="M100" i="1" s="1"/>
  <c r="G101" i="1"/>
  <c r="J99" i="1"/>
  <c r="N99" i="1" s="1"/>
  <c r="K101" i="1" l="1"/>
  <c r="H101" i="1"/>
  <c r="J100" i="1"/>
  <c r="N100" i="1" s="1"/>
  <c r="L101" i="1" l="1"/>
  <c r="I101" i="1"/>
  <c r="M101" i="1" s="1"/>
  <c r="G102" i="1"/>
  <c r="K102" i="1" l="1"/>
  <c r="H102" i="1"/>
  <c r="J101" i="1"/>
  <c r="N101" i="1" s="1"/>
  <c r="L102" i="1" l="1"/>
  <c r="I102" i="1"/>
  <c r="M102" i="1" s="1"/>
  <c r="G103" i="1"/>
  <c r="K103" i="1" l="1"/>
  <c r="H103" i="1"/>
  <c r="J102" i="1"/>
  <c r="N102" i="1" s="1"/>
  <c r="L103" i="1" l="1"/>
  <c r="I103" i="1"/>
  <c r="M103" i="1" s="1"/>
  <c r="G104" i="1"/>
  <c r="K104" i="1" l="1"/>
  <c r="H104" i="1"/>
  <c r="J103" i="1"/>
  <c r="N103" i="1" s="1"/>
  <c r="L104" i="1" l="1"/>
  <c r="I104" i="1"/>
  <c r="M104" i="1" s="1"/>
  <c r="G105" i="1"/>
  <c r="K105" i="1" l="1"/>
  <c r="H105" i="1"/>
  <c r="J104" i="1"/>
  <c r="N104" i="1" s="1"/>
  <c r="L105" i="1" l="1"/>
  <c r="I105" i="1"/>
  <c r="M105" i="1" s="1"/>
  <c r="G106" i="1"/>
  <c r="K106" i="1" l="1"/>
  <c r="H106" i="1"/>
  <c r="G107" i="1" s="1"/>
  <c r="J105" i="1"/>
  <c r="N105" i="1" s="1"/>
  <c r="K107" i="1" l="1"/>
  <c r="H107" i="1"/>
  <c r="L106" i="1"/>
  <c r="I106" i="1"/>
  <c r="M106" i="1" s="1"/>
  <c r="J106" i="1" l="1"/>
  <c r="N106" i="1" s="1"/>
  <c r="L107" i="1"/>
  <c r="I107" i="1"/>
  <c r="M107" i="1" s="1"/>
  <c r="G108" i="1"/>
  <c r="J107" i="1" l="1"/>
  <c r="N107" i="1" s="1"/>
  <c r="K108" i="1"/>
  <c r="H108" i="1"/>
  <c r="L108" i="1" l="1"/>
  <c r="I108" i="1"/>
  <c r="M108" i="1" s="1"/>
  <c r="G109" i="1"/>
  <c r="K109" i="1" l="1"/>
  <c r="H109" i="1"/>
  <c r="J108" i="1"/>
  <c r="N108" i="1" s="1"/>
  <c r="L109" i="1" l="1"/>
  <c r="I109" i="1"/>
  <c r="M109" i="1" s="1"/>
  <c r="G110" i="1"/>
  <c r="K110" i="1" l="1"/>
  <c r="H110" i="1"/>
  <c r="G111" i="1" s="1"/>
  <c r="J109" i="1"/>
  <c r="N109" i="1" s="1"/>
  <c r="K111" i="1" l="1"/>
  <c r="H111" i="1"/>
  <c r="L110" i="1"/>
  <c r="I110" i="1"/>
  <c r="M110" i="1" s="1"/>
  <c r="J110" i="1" l="1"/>
  <c r="N110" i="1" s="1"/>
  <c r="L111" i="1"/>
  <c r="I111" i="1"/>
  <c r="M111" i="1" s="1"/>
  <c r="G112" i="1"/>
  <c r="J111" i="1" l="1"/>
  <c r="N111" i="1" s="1"/>
  <c r="K112" i="1"/>
  <c r="H112" i="1"/>
  <c r="L112" i="1" l="1"/>
  <c r="I112" i="1"/>
  <c r="M112" i="1" s="1"/>
  <c r="G113" i="1"/>
  <c r="K113" i="1" l="1"/>
  <c r="H113" i="1"/>
  <c r="J112" i="1"/>
  <c r="N112" i="1" s="1"/>
  <c r="L113" i="1" l="1"/>
  <c r="I113" i="1"/>
  <c r="M113" i="1" s="1"/>
  <c r="G114" i="1"/>
  <c r="K114" i="1" l="1"/>
  <c r="H114" i="1"/>
  <c r="J113" i="1"/>
  <c r="N113" i="1" s="1"/>
  <c r="L114" i="1" l="1"/>
  <c r="I114" i="1"/>
  <c r="M114" i="1" s="1"/>
  <c r="G115" i="1"/>
  <c r="K115" i="1" l="1"/>
  <c r="H115" i="1"/>
  <c r="J114" i="1"/>
  <c r="N114" i="1" s="1"/>
  <c r="L115" i="1" l="1"/>
  <c r="I115" i="1"/>
  <c r="M115" i="1" s="1"/>
  <c r="G116" i="1"/>
  <c r="K116" i="1" l="1"/>
  <c r="H116" i="1"/>
  <c r="G117" i="1" s="1"/>
  <c r="J115" i="1"/>
  <c r="N115" i="1" s="1"/>
  <c r="K117" i="1" l="1"/>
  <c r="H117" i="1"/>
  <c r="L116" i="1"/>
  <c r="I116" i="1"/>
  <c r="M116" i="1" s="1"/>
  <c r="J116" i="1" l="1"/>
  <c r="N116" i="1" s="1"/>
  <c r="L117" i="1"/>
  <c r="I117" i="1"/>
  <c r="M117" i="1" s="1"/>
  <c r="G118" i="1"/>
  <c r="J117" i="1" l="1"/>
  <c r="N117" i="1" s="1"/>
  <c r="K118" i="1"/>
  <c r="H118" i="1"/>
  <c r="L118" i="1" l="1"/>
  <c r="I118" i="1"/>
  <c r="M118" i="1" s="1"/>
  <c r="G119" i="1"/>
  <c r="K119" i="1" l="1"/>
  <c r="H119" i="1"/>
  <c r="J118" i="1"/>
  <c r="N118" i="1" s="1"/>
  <c r="L119" i="1" l="1"/>
  <c r="I119" i="1"/>
  <c r="M119" i="1" s="1"/>
  <c r="G120" i="1"/>
  <c r="K120" i="1" l="1"/>
  <c r="H120" i="1"/>
  <c r="G121" i="1" s="1"/>
  <c r="J119" i="1"/>
  <c r="N119" i="1" s="1"/>
  <c r="K121" i="1" l="1"/>
  <c r="H121" i="1"/>
  <c r="L120" i="1"/>
  <c r="I120" i="1"/>
  <c r="M120" i="1" s="1"/>
  <c r="J120" i="1" l="1"/>
  <c r="N120" i="1" s="1"/>
  <c r="L121" i="1"/>
  <c r="I121" i="1"/>
  <c r="M121" i="1" s="1"/>
  <c r="G122" i="1"/>
  <c r="J121" i="1" l="1"/>
  <c r="N121" i="1" s="1"/>
  <c r="K122" i="1"/>
  <c r="H122" i="1"/>
  <c r="L122" i="1" l="1"/>
  <c r="I122" i="1"/>
  <c r="M122" i="1" s="1"/>
  <c r="G123" i="1"/>
  <c r="K123" i="1" l="1"/>
  <c r="H123" i="1"/>
  <c r="J122" i="1"/>
  <c r="N122" i="1" s="1"/>
  <c r="L123" i="1" l="1"/>
  <c r="I123" i="1"/>
  <c r="M123" i="1" s="1"/>
  <c r="G124" i="1"/>
  <c r="K124" i="1" l="1"/>
  <c r="H124" i="1"/>
  <c r="G125" i="1" s="1"/>
  <c r="J123" i="1"/>
  <c r="N123" i="1" s="1"/>
  <c r="K125" i="1" l="1"/>
  <c r="H125" i="1"/>
  <c r="L124" i="1"/>
  <c r="I124" i="1"/>
  <c r="M124" i="1" s="1"/>
  <c r="J124" i="1" l="1"/>
  <c r="N124" i="1" s="1"/>
  <c r="L125" i="1"/>
  <c r="I125" i="1"/>
  <c r="M125" i="1" s="1"/>
  <c r="G126" i="1"/>
  <c r="J125" i="1" l="1"/>
  <c r="N125" i="1" s="1"/>
  <c r="K126" i="1"/>
  <c r="H126" i="1"/>
  <c r="L126" i="1" l="1"/>
  <c r="I126" i="1"/>
  <c r="M126" i="1" s="1"/>
  <c r="G127" i="1"/>
  <c r="K127" i="1" l="1"/>
  <c r="H127" i="1"/>
  <c r="J126" i="1"/>
  <c r="N126" i="1" s="1"/>
  <c r="L127" i="1" l="1"/>
  <c r="I127" i="1"/>
  <c r="M127" i="1" s="1"/>
  <c r="G128" i="1"/>
  <c r="K128" i="1" l="1"/>
  <c r="H128" i="1"/>
  <c r="J127" i="1"/>
  <c r="N127" i="1" s="1"/>
  <c r="L128" i="1" l="1"/>
  <c r="I128" i="1"/>
  <c r="M128" i="1" s="1"/>
  <c r="G129" i="1"/>
  <c r="K129" i="1" l="1"/>
  <c r="H129" i="1"/>
  <c r="J128" i="1"/>
  <c r="N128" i="1" s="1"/>
  <c r="L129" i="1" l="1"/>
  <c r="I129" i="1"/>
  <c r="M129" i="1" s="1"/>
  <c r="G130" i="1"/>
  <c r="K130" i="1" l="1"/>
  <c r="H130" i="1"/>
  <c r="G131" i="1" s="1"/>
  <c r="J129" i="1"/>
  <c r="N129" i="1" s="1"/>
  <c r="K131" i="1" l="1"/>
  <c r="H131" i="1"/>
  <c r="L130" i="1"/>
  <c r="I130" i="1"/>
  <c r="M130" i="1" s="1"/>
  <c r="J130" i="1" l="1"/>
  <c r="N130" i="1" s="1"/>
  <c r="L131" i="1"/>
  <c r="I131" i="1"/>
  <c r="M131" i="1" s="1"/>
  <c r="G132" i="1"/>
  <c r="J131" i="1" l="1"/>
  <c r="N131" i="1" s="1"/>
  <c r="K132" i="1"/>
  <c r="H132" i="1"/>
  <c r="L132" i="1" l="1"/>
  <c r="I132" i="1"/>
  <c r="M132" i="1" s="1"/>
  <c r="G133" i="1"/>
  <c r="K133" i="1" l="1"/>
  <c r="H133" i="1"/>
  <c r="J132" i="1"/>
  <c r="N132" i="1" s="1"/>
  <c r="L133" i="1" l="1"/>
  <c r="I133" i="1"/>
  <c r="M133" i="1" s="1"/>
  <c r="G134" i="1"/>
  <c r="K134" i="1" l="1"/>
  <c r="H134" i="1"/>
  <c r="G135" i="1" s="1"/>
  <c r="J133" i="1"/>
  <c r="N133" i="1" s="1"/>
  <c r="K135" i="1" l="1"/>
  <c r="H135" i="1"/>
  <c r="L134" i="1"/>
  <c r="I134" i="1"/>
  <c r="M134" i="1" s="1"/>
  <c r="J134" i="1" l="1"/>
  <c r="N134" i="1" s="1"/>
  <c r="L135" i="1"/>
  <c r="I135" i="1"/>
  <c r="M135" i="1" s="1"/>
  <c r="G136" i="1"/>
  <c r="J135" i="1" l="1"/>
  <c r="N135" i="1" s="1"/>
  <c r="K136" i="1"/>
  <c r="H136" i="1"/>
  <c r="L136" i="1" l="1"/>
  <c r="I136" i="1"/>
  <c r="M136" i="1" s="1"/>
  <c r="G137" i="1"/>
  <c r="K137" i="1" l="1"/>
  <c r="H137" i="1"/>
  <c r="G138" i="1" s="1"/>
  <c r="J136" i="1"/>
  <c r="N136" i="1" s="1"/>
  <c r="K138" i="1" l="1"/>
  <c r="H138" i="1"/>
  <c r="L137" i="1"/>
  <c r="I137" i="1"/>
  <c r="M137" i="1" s="1"/>
  <c r="J137" i="1" l="1"/>
  <c r="N137" i="1" s="1"/>
  <c r="L138" i="1"/>
  <c r="I138" i="1"/>
  <c r="M138" i="1" s="1"/>
  <c r="G139" i="1"/>
  <c r="J138" i="1" l="1"/>
  <c r="N138" i="1" s="1"/>
  <c r="K139" i="1"/>
  <c r="H139" i="1"/>
  <c r="L139" i="1" l="1"/>
  <c r="I139" i="1"/>
  <c r="M139" i="1" s="1"/>
  <c r="G140" i="1"/>
  <c r="K140" i="1" l="1"/>
  <c r="H140" i="1"/>
  <c r="J139" i="1"/>
  <c r="N139" i="1" s="1"/>
  <c r="L140" i="1" l="1"/>
  <c r="I140" i="1"/>
  <c r="M140" i="1" s="1"/>
  <c r="G141" i="1"/>
  <c r="K141" i="1" l="1"/>
  <c r="H141" i="1"/>
  <c r="J140" i="1"/>
  <c r="N140" i="1" s="1"/>
  <c r="L141" i="1" l="1"/>
  <c r="I141" i="1"/>
  <c r="M141" i="1" s="1"/>
  <c r="G142" i="1"/>
  <c r="K142" i="1" l="1"/>
  <c r="H142" i="1"/>
  <c r="J141" i="1"/>
  <c r="N141" i="1" s="1"/>
  <c r="L142" i="1" l="1"/>
  <c r="I142" i="1"/>
  <c r="M142" i="1" s="1"/>
  <c r="G143" i="1"/>
  <c r="K143" i="1" l="1"/>
  <c r="H143" i="1"/>
  <c r="J142" i="1"/>
  <c r="N142" i="1" s="1"/>
  <c r="L143" i="1" l="1"/>
  <c r="I143" i="1"/>
  <c r="M143" i="1" s="1"/>
  <c r="G144" i="1"/>
  <c r="K144" i="1" l="1"/>
  <c r="H144" i="1"/>
  <c r="J143" i="1"/>
  <c r="N143" i="1" s="1"/>
  <c r="L144" i="1" l="1"/>
  <c r="I144" i="1"/>
  <c r="M144" i="1" s="1"/>
  <c r="G145" i="1"/>
  <c r="K145" i="1" l="1"/>
  <c r="H145" i="1"/>
  <c r="G146" i="1" s="1"/>
  <c r="J144" i="1"/>
  <c r="N144" i="1" s="1"/>
  <c r="K146" i="1" l="1"/>
  <c r="H146" i="1"/>
  <c r="L145" i="1"/>
  <c r="I145" i="1"/>
  <c r="M145" i="1" s="1"/>
  <c r="J145" i="1" l="1"/>
  <c r="N145" i="1" s="1"/>
  <c r="L146" i="1"/>
  <c r="I146" i="1"/>
  <c r="M146" i="1" s="1"/>
  <c r="G147" i="1"/>
  <c r="J146" i="1" l="1"/>
  <c r="N146" i="1" s="1"/>
  <c r="K147" i="1"/>
  <c r="H147" i="1"/>
  <c r="I147" i="1" l="1"/>
  <c r="M147" i="1" s="1"/>
  <c r="L147" i="1"/>
  <c r="G148" i="1"/>
  <c r="H148" i="1" l="1"/>
  <c r="K148" i="1"/>
  <c r="G149" i="1"/>
  <c r="J147" i="1"/>
  <c r="N147" i="1" s="1"/>
  <c r="H149" i="1" l="1"/>
  <c r="K149" i="1"/>
  <c r="G150" i="1"/>
  <c r="L148" i="1"/>
  <c r="I148" i="1"/>
  <c r="M148" i="1" s="1"/>
  <c r="J148" i="1" l="1"/>
  <c r="N148" i="1" s="1"/>
  <c r="H150" i="1"/>
  <c r="K150" i="1"/>
  <c r="G151" i="1"/>
  <c r="I149" i="1"/>
  <c r="M149" i="1" s="1"/>
  <c r="L149" i="1"/>
  <c r="H151" i="1" l="1"/>
  <c r="K151" i="1"/>
  <c r="G152" i="1"/>
  <c r="J149" i="1"/>
  <c r="N149" i="1" s="1"/>
  <c r="I150" i="1"/>
  <c r="M150" i="1" s="1"/>
  <c r="L150" i="1"/>
  <c r="J150" i="1"/>
  <c r="N150" i="1" s="1"/>
  <c r="H152" i="1" l="1"/>
  <c r="K152" i="1"/>
  <c r="G153" i="1"/>
  <c r="I151" i="1"/>
  <c r="M151" i="1" s="1"/>
  <c r="L151" i="1"/>
  <c r="H153" i="1" l="1"/>
  <c r="K153" i="1"/>
  <c r="G154" i="1"/>
  <c r="J151" i="1"/>
  <c r="N151" i="1" s="1"/>
  <c r="I152" i="1"/>
  <c r="M152" i="1" s="1"/>
  <c r="L152" i="1"/>
  <c r="J152" i="1"/>
  <c r="N152" i="1" s="1"/>
  <c r="H154" i="1" l="1"/>
  <c r="K154" i="1"/>
  <c r="G155" i="1"/>
  <c r="I153" i="1"/>
  <c r="M153" i="1" s="1"/>
  <c r="L153" i="1"/>
  <c r="H155" i="1" l="1"/>
  <c r="K155" i="1"/>
  <c r="G156" i="1"/>
  <c r="J153" i="1"/>
  <c r="N153" i="1" s="1"/>
  <c r="I154" i="1"/>
  <c r="M154" i="1" s="1"/>
  <c r="L154" i="1"/>
  <c r="J154" i="1"/>
  <c r="N154" i="1" s="1"/>
  <c r="H156" i="1" l="1"/>
  <c r="K156" i="1"/>
  <c r="G157" i="1"/>
  <c r="I155" i="1"/>
  <c r="M155" i="1" s="1"/>
  <c r="L155" i="1"/>
  <c r="H157" i="1" l="1"/>
  <c r="K157" i="1"/>
  <c r="G158" i="1"/>
  <c r="J155" i="1"/>
  <c r="N155" i="1" s="1"/>
  <c r="I156" i="1"/>
  <c r="M156" i="1" s="1"/>
  <c r="L156" i="1"/>
  <c r="J156" i="1"/>
  <c r="N156" i="1" s="1"/>
  <c r="H158" i="1" l="1"/>
  <c r="K158" i="1"/>
  <c r="G159" i="1"/>
  <c r="I157" i="1"/>
  <c r="M157" i="1" s="1"/>
  <c r="L157" i="1"/>
  <c r="H159" i="1" l="1"/>
  <c r="K159" i="1"/>
  <c r="G160" i="1"/>
  <c r="J157" i="1"/>
  <c r="N157" i="1" s="1"/>
  <c r="I158" i="1"/>
  <c r="M158" i="1" s="1"/>
  <c r="L158" i="1"/>
  <c r="J158" i="1"/>
  <c r="N158" i="1" s="1"/>
  <c r="H160" i="1" l="1"/>
  <c r="K160" i="1"/>
  <c r="G161" i="1"/>
  <c r="I159" i="1"/>
  <c r="M159" i="1" s="1"/>
  <c r="L159" i="1"/>
  <c r="H161" i="1" l="1"/>
  <c r="K161" i="1"/>
  <c r="G162" i="1"/>
  <c r="J159" i="1"/>
  <c r="N159" i="1" s="1"/>
  <c r="I160" i="1"/>
  <c r="M160" i="1" s="1"/>
  <c r="L160" i="1"/>
  <c r="J160" i="1"/>
  <c r="N160" i="1" s="1"/>
  <c r="H162" i="1" l="1"/>
  <c r="K162" i="1"/>
  <c r="G163" i="1"/>
  <c r="I161" i="1"/>
  <c r="M161" i="1" s="1"/>
  <c r="L161" i="1"/>
  <c r="H163" i="1" l="1"/>
  <c r="K163" i="1"/>
  <c r="G164" i="1"/>
  <c r="J161" i="1"/>
  <c r="N161" i="1" s="1"/>
  <c r="I162" i="1"/>
  <c r="M162" i="1" s="1"/>
  <c r="L162" i="1"/>
  <c r="J162" i="1"/>
  <c r="N162" i="1" s="1"/>
  <c r="H164" i="1" l="1"/>
  <c r="K164" i="1"/>
  <c r="G165" i="1"/>
  <c r="I163" i="1"/>
  <c r="M163" i="1" s="1"/>
  <c r="L163" i="1"/>
  <c r="H165" i="1" l="1"/>
  <c r="K165" i="1"/>
  <c r="G166" i="1"/>
  <c r="J163" i="1"/>
  <c r="N163" i="1" s="1"/>
  <c r="I164" i="1"/>
  <c r="M164" i="1" s="1"/>
  <c r="L164" i="1"/>
  <c r="J164" i="1"/>
  <c r="N164" i="1" s="1"/>
  <c r="H166" i="1" l="1"/>
  <c r="K166" i="1"/>
  <c r="G167" i="1"/>
  <c r="I165" i="1"/>
  <c r="M165" i="1" s="1"/>
  <c r="L165" i="1"/>
  <c r="H167" i="1" l="1"/>
  <c r="K167" i="1"/>
  <c r="G168" i="1"/>
  <c r="J165" i="1"/>
  <c r="N165" i="1" s="1"/>
  <c r="I166" i="1"/>
  <c r="M166" i="1" s="1"/>
  <c r="L166" i="1"/>
  <c r="J166" i="1"/>
  <c r="N166" i="1" s="1"/>
  <c r="H168" i="1" l="1"/>
  <c r="K168" i="1"/>
  <c r="G169" i="1"/>
  <c r="I167" i="1"/>
  <c r="M167" i="1" s="1"/>
  <c r="L167" i="1"/>
  <c r="H169" i="1" l="1"/>
  <c r="K169" i="1"/>
  <c r="G170" i="1"/>
  <c r="J167" i="1"/>
  <c r="N167" i="1" s="1"/>
  <c r="I168" i="1"/>
  <c r="M168" i="1" s="1"/>
  <c r="L168" i="1"/>
  <c r="J168" i="1"/>
  <c r="N168" i="1" s="1"/>
  <c r="H170" i="1" l="1"/>
  <c r="K170" i="1"/>
  <c r="G171" i="1"/>
  <c r="I169" i="1"/>
  <c r="M169" i="1" s="1"/>
  <c r="L169" i="1"/>
  <c r="H171" i="1" l="1"/>
  <c r="K171" i="1"/>
  <c r="G172" i="1"/>
  <c r="J169" i="1"/>
  <c r="N169" i="1" s="1"/>
  <c r="I170" i="1"/>
  <c r="M170" i="1" s="1"/>
  <c r="L170" i="1"/>
  <c r="J170" i="1"/>
  <c r="N170" i="1" s="1"/>
  <c r="H172" i="1" l="1"/>
  <c r="K172" i="1"/>
  <c r="G173" i="1"/>
  <c r="I171" i="1"/>
  <c r="M171" i="1" s="1"/>
  <c r="L171" i="1"/>
  <c r="H173" i="1" l="1"/>
  <c r="K173" i="1"/>
  <c r="G174" i="1"/>
  <c r="J171" i="1"/>
  <c r="N171" i="1" s="1"/>
  <c r="I172" i="1"/>
  <c r="M172" i="1" s="1"/>
  <c r="L172" i="1"/>
  <c r="J172" i="1"/>
  <c r="N172" i="1" s="1"/>
  <c r="H174" i="1" l="1"/>
  <c r="K174" i="1"/>
  <c r="G175" i="1"/>
  <c r="I173" i="1"/>
  <c r="M173" i="1" s="1"/>
  <c r="L173" i="1"/>
  <c r="H175" i="1" l="1"/>
  <c r="K175" i="1"/>
  <c r="G176" i="1"/>
  <c r="J173" i="1"/>
  <c r="N173" i="1" s="1"/>
  <c r="I174" i="1"/>
  <c r="M174" i="1" s="1"/>
  <c r="L174" i="1"/>
  <c r="J174" i="1"/>
  <c r="N174" i="1" s="1"/>
  <c r="H176" i="1" l="1"/>
  <c r="K176" i="1"/>
  <c r="G177" i="1"/>
  <c r="I175" i="1"/>
  <c r="M175" i="1" s="1"/>
  <c r="L175" i="1"/>
  <c r="H177" i="1" l="1"/>
  <c r="K177" i="1"/>
  <c r="G178" i="1"/>
  <c r="J175" i="1"/>
  <c r="N175" i="1" s="1"/>
  <c r="I176" i="1"/>
  <c r="M176" i="1" s="1"/>
  <c r="L176" i="1"/>
  <c r="J176" i="1"/>
  <c r="N176" i="1" s="1"/>
  <c r="H178" i="1" l="1"/>
  <c r="K178" i="1"/>
  <c r="G179" i="1"/>
  <c r="I177" i="1"/>
  <c r="M177" i="1" s="1"/>
  <c r="L177" i="1"/>
  <c r="H179" i="1" l="1"/>
  <c r="K179" i="1"/>
  <c r="G180" i="1"/>
  <c r="J177" i="1"/>
  <c r="N177" i="1" s="1"/>
  <c r="I178" i="1"/>
  <c r="M178" i="1" s="1"/>
  <c r="L178" i="1"/>
  <c r="J178" i="1"/>
  <c r="N178" i="1" s="1"/>
  <c r="H180" i="1" l="1"/>
  <c r="K180" i="1"/>
  <c r="G181" i="1"/>
  <c r="I179" i="1"/>
  <c r="M179" i="1" s="1"/>
  <c r="L179" i="1"/>
  <c r="H181" i="1" l="1"/>
  <c r="K181" i="1"/>
  <c r="G182" i="1"/>
  <c r="J179" i="1"/>
  <c r="N179" i="1" s="1"/>
  <c r="I180" i="1"/>
  <c r="M180" i="1" s="1"/>
  <c r="L180" i="1"/>
  <c r="J180" i="1"/>
  <c r="N180" i="1" s="1"/>
  <c r="H182" i="1" l="1"/>
  <c r="K182" i="1"/>
  <c r="G183" i="1"/>
  <c r="I181" i="1"/>
  <c r="M181" i="1" s="1"/>
  <c r="L181" i="1"/>
  <c r="H183" i="1" l="1"/>
  <c r="K183" i="1"/>
  <c r="G184" i="1"/>
  <c r="J181" i="1"/>
  <c r="N181" i="1" s="1"/>
  <c r="I182" i="1"/>
  <c r="M182" i="1" s="1"/>
  <c r="L182" i="1"/>
  <c r="J182" i="1"/>
  <c r="N182" i="1" s="1"/>
  <c r="H184" i="1" l="1"/>
  <c r="K184" i="1"/>
  <c r="G185" i="1"/>
  <c r="I183" i="1"/>
  <c r="M183" i="1" s="1"/>
  <c r="L183" i="1"/>
  <c r="H185" i="1" l="1"/>
  <c r="K185" i="1"/>
  <c r="G186" i="1"/>
  <c r="J183" i="1"/>
  <c r="N183" i="1" s="1"/>
  <c r="I184" i="1"/>
  <c r="M184" i="1" s="1"/>
  <c r="L184" i="1"/>
  <c r="J184" i="1"/>
  <c r="N184" i="1" s="1"/>
  <c r="H186" i="1" l="1"/>
  <c r="K186" i="1"/>
  <c r="G187" i="1"/>
  <c r="I185" i="1"/>
  <c r="M185" i="1" s="1"/>
  <c r="L185" i="1"/>
  <c r="H187" i="1" l="1"/>
  <c r="K187" i="1"/>
  <c r="G188" i="1"/>
  <c r="J185" i="1"/>
  <c r="N185" i="1" s="1"/>
  <c r="I186" i="1"/>
  <c r="M186" i="1" s="1"/>
  <c r="L186" i="1"/>
  <c r="J186" i="1"/>
  <c r="N186" i="1" s="1"/>
  <c r="H188" i="1" l="1"/>
  <c r="K188" i="1"/>
  <c r="G189" i="1"/>
  <c r="I187" i="1"/>
  <c r="M187" i="1" s="1"/>
  <c r="L187" i="1"/>
  <c r="H189" i="1" l="1"/>
  <c r="K189" i="1"/>
  <c r="G190" i="1"/>
  <c r="J187" i="1"/>
  <c r="N187" i="1" s="1"/>
  <c r="I188" i="1"/>
  <c r="M188" i="1" s="1"/>
  <c r="L188" i="1"/>
  <c r="J188" i="1"/>
  <c r="N188" i="1" s="1"/>
  <c r="H190" i="1" l="1"/>
  <c r="K190" i="1"/>
  <c r="G191" i="1"/>
  <c r="I189" i="1"/>
  <c r="M189" i="1" s="1"/>
  <c r="L189" i="1"/>
  <c r="H191" i="1" l="1"/>
  <c r="K191" i="1"/>
  <c r="G192" i="1"/>
  <c r="J189" i="1"/>
  <c r="N189" i="1" s="1"/>
  <c r="I190" i="1"/>
  <c r="M190" i="1" s="1"/>
  <c r="L190" i="1"/>
  <c r="J190" i="1"/>
  <c r="N190" i="1" s="1"/>
  <c r="H192" i="1" l="1"/>
  <c r="G193" i="1"/>
  <c r="K192" i="1"/>
  <c r="I191" i="1"/>
  <c r="M191" i="1" s="1"/>
  <c r="L191" i="1"/>
  <c r="H193" i="1" l="1"/>
  <c r="K193" i="1"/>
  <c r="G194" i="1"/>
  <c r="J191" i="1"/>
  <c r="N191" i="1" s="1"/>
  <c r="L192" i="1"/>
  <c r="I192" i="1"/>
  <c r="M192" i="1" s="1"/>
  <c r="K194" i="1" l="1"/>
  <c r="H194" i="1"/>
  <c r="J192" i="1"/>
  <c r="N192" i="1" s="1"/>
  <c r="L193" i="1"/>
  <c r="I193" i="1"/>
  <c r="M193" i="1" s="1"/>
  <c r="I194" i="1" l="1"/>
  <c r="M194" i="1" s="1"/>
  <c r="L194" i="1"/>
  <c r="G195" i="1"/>
  <c r="J193" i="1"/>
  <c r="N193" i="1" s="1"/>
  <c r="H195" i="1" l="1"/>
  <c r="K195" i="1"/>
  <c r="J194" i="1"/>
  <c r="N194" i="1" s="1"/>
  <c r="I195" i="1" l="1"/>
  <c r="M195" i="1" s="1"/>
  <c r="L195" i="1"/>
  <c r="G196" i="1"/>
  <c r="K196" i="1" l="1"/>
  <c r="H196" i="1"/>
  <c r="G197" i="1" s="1"/>
  <c r="J195" i="1"/>
  <c r="N195" i="1" s="1"/>
  <c r="H197" i="1" l="1"/>
  <c r="K197" i="1"/>
  <c r="I196" i="1"/>
  <c r="M196" i="1" s="1"/>
  <c r="L196" i="1"/>
  <c r="I197" i="1" l="1"/>
  <c r="M197" i="1" s="1"/>
  <c r="L197" i="1"/>
  <c r="J197" i="1"/>
  <c r="N197" i="1" s="1"/>
  <c r="J196" i="1"/>
  <c r="N196" i="1" s="1"/>
  <c r="G198" i="1"/>
  <c r="K198" i="1" l="1"/>
  <c r="H198" i="1"/>
  <c r="I198" i="1" l="1"/>
  <c r="M198" i="1" s="1"/>
  <c r="L198" i="1"/>
  <c r="G199" i="1"/>
  <c r="K199" i="1" l="1"/>
  <c r="H199" i="1"/>
  <c r="J198" i="1"/>
  <c r="N198" i="1" s="1"/>
  <c r="I199" i="1" l="1"/>
  <c r="M199" i="1" s="1"/>
  <c r="L199" i="1"/>
  <c r="G200" i="1"/>
  <c r="K200" i="1" l="1"/>
  <c r="H200" i="1"/>
  <c r="J199" i="1"/>
  <c r="N199" i="1" s="1"/>
  <c r="I200" i="1" l="1"/>
  <c r="M200" i="1" s="1"/>
  <c r="L200" i="1"/>
  <c r="J200" i="1"/>
  <c r="N200" i="1" s="1"/>
  <c r="G201" i="1"/>
  <c r="H201" i="1" l="1"/>
  <c r="K201" i="1"/>
  <c r="I201" i="1" l="1"/>
  <c r="M201" i="1" s="1"/>
  <c r="L201" i="1"/>
  <c r="G202" i="1"/>
  <c r="H202" i="1" l="1"/>
  <c r="K202" i="1"/>
  <c r="J201" i="1"/>
  <c r="N201" i="1" s="1"/>
  <c r="I202" i="1" l="1"/>
  <c r="M202" i="1" s="1"/>
  <c r="L202" i="1"/>
  <c r="G203" i="1"/>
  <c r="K203" i="1" l="1"/>
  <c r="H203" i="1"/>
  <c r="J202" i="1"/>
  <c r="N202" i="1" s="1"/>
  <c r="I203" i="1" l="1"/>
  <c r="M203" i="1" s="1"/>
  <c r="L203" i="1"/>
  <c r="G204" i="1"/>
  <c r="K204" i="1" l="1"/>
  <c r="H204" i="1"/>
  <c r="G205" i="1" s="1"/>
  <c r="J203" i="1"/>
  <c r="N203" i="1" s="1"/>
  <c r="K205" i="1" l="1"/>
  <c r="H205" i="1"/>
  <c r="I204" i="1"/>
  <c r="M204" i="1" s="1"/>
  <c r="L204" i="1"/>
  <c r="I205" i="1" l="1"/>
  <c r="M205" i="1" s="1"/>
  <c r="L205" i="1"/>
  <c r="J205" i="1"/>
  <c r="N205" i="1" s="1"/>
  <c r="J204" i="1"/>
  <c r="N204" i="1" s="1"/>
  <c r="G206" i="1"/>
  <c r="H206" i="1" l="1"/>
  <c r="K206" i="1"/>
  <c r="I206" i="1" l="1"/>
  <c r="M206" i="1" s="1"/>
  <c r="L206" i="1"/>
  <c r="G207" i="1"/>
  <c r="K207" i="1" l="1"/>
  <c r="H207" i="1"/>
  <c r="G208" i="1"/>
  <c r="J206" i="1"/>
  <c r="N206" i="1" s="1"/>
  <c r="K208" i="1" l="1"/>
  <c r="H208" i="1"/>
  <c r="I207" i="1"/>
  <c r="M207" i="1" s="1"/>
  <c r="L207" i="1"/>
  <c r="I208" i="1" l="1"/>
  <c r="M208" i="1" s="1"/>
  <c r="L208" i="1"/>
  <c r="G209" i="1"/>
  <c r="J207" i="1"/>
  <c r="N207" i="1" s="1"/>
  <c r="K209" i="1" l="1"/>
  <c r="H209" i="1"/>
  <c r="G210" i="1" s="1"/>
  <c r="J208" i="1"/>
  <c r="N208" i="1" s="1"/>
  <c r="H210" i="1" l="1"/>
  <c r="K210" i="1"/>
  <c r="I209" i="1"/>
  <c r="M209" i="1" s="1"/>
  <c r="L209" i="1"/>
  <c r="I210" i="1" l="1"/>
  <c r="M210" i="1" s="1"/>
  <c r="L210" i="1"/>
  <c r="J209" i="1"/>
  <c r="N209" i="1" s="1"/>
  <c r="G211" i="1"/>
  <c r="H211" i="1" l="1"/>
  <c r="K211" i="1"/>
  <c r="J210" i="1"/>
  <c r="N210" i="1" s="1"/>
  <c r="I211" i="1" l="1"/>
  <c r="M211" i="1" s="1"/>
  <c r="L211" i="1"/>
  <c r="G212" i="1"/>
  <c r="K212" i="1" l="1"/>
  <c r="H212" i="1"/>
  <c r="G213" i="1"/>
  <c r="J211" i="1"/>
  <c r="N211" i="1" s="1"/>
  <c r="K213" i="1" l="1"/>
  <c r="H213" i="1"/>
  <c r="I212" i="1"/>
  <c r="M212" i="1" s="1"/>
  <c r="L212" i="1"/>
  <c r="I213" i="1" l="1"/>
  <c r="M213" i="1" s="1"/>
  <c r="L213" i="1"/>
  <c r="J212" i="1"/>
  <c r="N212" i="1" s="1"/>
  <c r="G214" i="1"/>
  <c r="J213" i="1" l="1"/>
  <c r="N213" i="1" s="1"/>
  <c r="K214" i="1"/>
  <c r="H214" i="1"/>
  <c r="G215" i="1" s="1"/>
  <c r="K215" i="1" l="1"/>
  <c r="H215" i="1"/>
  <c r="I214" i="1"/>
  <c r="M214" i="1" s="1"/>
  <c r="L214" i="1"/>
  <c r="I215" i="1" l="1"/>
  <c r="M215" i="1" s="1"/>
  <c r="L215" i="1"/>
  <c r="J215" i="1"/>
  <c r="N215" i="1" s="1"/>
  <c r="J214" i="1"/>
  <c r="N214" i="1" s="1"/>
  <c r="G216" i="1"/>
  <c r="K216" i="1" l="1"/>
  <c r="H216" i="1"/>
  <c r="I216" i="1" l="1"/>
  <c r="M216" i="1" s="1"/>
  <c r="L216" i="1"/>
  <c r="G217" i="1"/>
  <c r="H217" i="1" l="1"/>
  <c r="K217" i="1"/>
  <c r="J216" i="1"/>
  <c r="N216" i="1" s="1"/>
  <c r="I217" i="1" l="1"/>
  <c r="M217" i="1" s="1"/>
  <c r="L217" i="1"/>
  <c r="G218" i="1"/>
  <c r="K218" i="1" l="1"/>
  <c r="H218" i="1"/>
  <c r="J217" i="1"/>
  <c r="N217" i="1" s="1"/>
  <c r="I218" i="1" l="1"/>
  <c r="M218" i="1" s="1"/>
  <c r="L218" i="1"/>
  <c r="J218" i="1"/>
  <c r="N218" i="1" s="1"/>
  <c r="G219" i="1"/>
  <c r="H219" i="1" l="1"/>
  <c r="K219" i="1"/>
  <c r="I219" i="1" l="1"/>
  <c r="M219" i="1" s="1"/>
  <c r="L219" i="1"/>
  <c r="G220" i="1"/>
  <c r="K220" i="1" l="1"/>
  <c r="H220" i="1"/>
  <c r="J219" i="1"/>
  <c r="N219" i="1" s="1"/>
  <c r="I220" i="1" l="1"/>
  <c r="M220" i="1" s="1"/>
  <c r="L220" i="1"/>
  <c r="G221" i="1"/>
  <c r="H221" i="1" l="1"/>
  <c r="K221" i="1"/>
  <c r="J220" i="1"/>
  <c r="N220" i="1" s="1"/>
  <c r="I221" i="1" l="1"/>
  <c r="M221" i="1" s="1"/>
  <c r="L221" i="1"/>
  <c r="G222" i="1"/>
  <c r="K222" i="1" l="1"/>
  <c r="H222" i="1"/>
  <c r="J221" i="1"/>
  <c r="N221" i="1" s="1"/>
  <c r="I222" i="1" l="1"/>
  <c r="M222" i="1" s="1"/>
  <c r="L222" i="1"/>
  <c r="G223" i="1"/>
  <c r="K223" i="1" l="1"/>
  <c r="H223" i="1"/>
  <c r="G224" i="1" s="1"/>
  <c r="J222" i="1"/>
  <c r="N222" i="1" s="1"/>
  <c r="H224" i="1" l="1"/>
  <c r="K224" i="1"/>
  <c r="I223" i="1"/>
  <c r="M223" i="1" s="1"/>
  <c r="L223" i="1"/>
  <c r="I224" i="1" l="1"/>
  <c r="M224" i="1" s="1"/>
  <c r="L224" i="1"/>
  <c r="J224" i="1"/>
  <c r="N224" i="1" s="1"/>
  <c r="J223" i="1"/>
  <c r="N223" i="1" s="1"/>
  <c r="G225" i="1"/>
  <c r="K225" i="1" l="1"/>
  <c r="H225" i="1"/>
  <c r="I225" i="1" l="1"/>
  <c r="M225" i="1" s="1"/>
  <c r="L225" i="1"/>
  <c r="G226" i="1"/>
  <c r="K226" i="1" l="1"/>
  <c r="H226" i="1"/>
  <c r="J225" i="1"/>
  <c r="N225" i="1" s="1"/>
  <c r="I226" i="1" l="1"/>
  <c r="M226" i="1" s="1"/>
  <c r="L226" i="1"/>
  <c r="G227" i="1"/>
  <c r="K227" i="1" l="1"/>
  <c r="H227" i="1"/>
  <c r="J226" i="1"/>
  <c r="N226" i="1" s="1"/>
  <c r="I227" i="1" l="1"/>
  <c r="M227" i="1" s="1"/>
  <c r="L227" i="1"/>
  <c r="J227" i="1"/>
  <c r="N227" i="1" s="1"/>
  <c r="G228" i="1"/>
  <c r="K228" i="1" l="1"/>
  <c r="H228" i="1"/>
  <c r="I228" i="1" l="1"/>
  <c r="M228" i="1" s="1"/>
  <c r="L228" i="1"/>
  <c r="G229" i="1"/>
  <c r="K229" i="1" l="1"/>
  <c r="H229" i="1"/>
  <c r="J228" i="1"/>
  <c r="N228" i="1" s="1"/>
  <c r="I229" i="1" l="1"/>
  <c r="M229" i="1" s="1"/>
  <c r="L229" i="1"/>
  <c r="J229" i="1"/>
  <c r="N229" i="1" s="1"/>
  <c r="G230" i="1"/>
  <c r="K230" i="1" l="1"/>
  <c r="H230" i="1"/>
  <c r="G231" i="1"/>
  <c r="K231" i="1" l="1"/>
  <c r="H231" i="1"/>
  <c r="I230" i="1"/>
  <c r="M230" i="1" s="1"/>
  <c r="L230" i="1"/>
  <c r="I231" i="1" l="1"/>
  <c r="M231" i="1" s="1"/>
  <c r="L231" i="1"/>
  <c r="J230" i="1"/>
  <c r="N230" i="1" s="1"/>
  <c r="G232" i="1"/>
  <c r="K232" i="1" l="1"/>
  <c r="H232" i="1"/>
  <c r="J231" i="1"/>
  <c r="N231" i="1" s="1"/>
  <c r="I232" i="1" l="1"/>
  <c r="M232" i="1" s="1"/>
  <c r="L232" i="1"/>
  <c r="G233" i="1"/>
  <c r="K233" i="1" l="1"/>
  <c r="H233" i="1"/>
  <c r="J232" i="1"/>
  <c r="N232" i="1" s="1"/>
  <c r="I233" i="1" l="1"/>
  <c r="M233" i="1" s="1"/>
  <c r="L233" i="1"/>
  <c r="J233" i="1"/>
  <c r="N233" i="1" s="1"/>
  <c r="G234" i="1"/>
  <c r="K234" i="1" l="1"/>
  <c r="H234" i="1"/>
  <c r="G235" i="1"/>
  <c r="K235" i="1" l="1"/>
  <c r="H235" i="1"/>
  <c r="I234" i="1"/>
  <c r="M234" i="1" s="1"/>
  <c r="L234" i="1"/>
  <c r="I235" i="1" l="1"/>
  <c r="M235" i="1" s="1"/>
  <c r="L235" i="1"/>
  <c r="G236" i="1"/>
  <c r="J234" i="1"/>
  <c r="N234" i="1" s="1"/>
  <c r="K236" i="1" l="1"/>
  <c r="H236" i="1"/>
  <c r="J235" i="1"/>
  <c r="N235" i="1" s="1"/>
  <c r="I236" i="1" l="1"/>
  <c r="M236" i="1" s="1"/>
  <c r="L236" i="1"/>
  <c r="G237" i="1"/>
  <c r="K237" i="1" l="1"/>
  <c r="H237" i="1"/>
  <c r="G238" i="1" s="1"/>
  <c r="J236" i="1"/>
  <c r="N236" i="1" s="1"/>
  <c r="K238" i="1" l="1"/>
  <c r="H238" i="1"/>
  <c r="I237" i="1"/>
  <c r="M237" i="1" s="1"/>
  <c r="L237" i="1"/>
  <c r="I238" i="1" l="1"/>
  <c r="M238" i="1" s="1"/>
  <c r="L238" i="1"/>
  <c r="J237" i="1"/>
  <c r="N237" i="1" s="1"/>
  <c r="G239" i="1"/>
  <c r="H239" i="1" l="1"/>
  <c r="K239" i="1"/>
  <c r="J238" i="1"/>
  <c r="N238" i="1" s="1"/>
  <c r="I239" i="1" l="1"/>
  <c r="M239" i="1" s="1"/>
  <c r="L239" i="1"/>
  <c r="G240" i="1"/>
  <c r="K240" i="1" l="1"/>
  <c r="H240" i="1"/>
  <c r="J239" i="1"/>
  <c r="N239" i="1" s="1"/>
  <c r="I240" i="1" l="1"/>
  <c r="M240" i="1" s="1"/>
  <c r="L240" i="1"/>
  <c r="J240" i="1"/>
  <c r="N240" i="1" s="1"/>
  <c r="G241" i="1"/>
  <c r="K241" i="1" l="1"/>
  <c r="H241" i="1"/>
  <c r="I241" i="1" l="1"/>
  <c r="M241" i="1" s="1"/>
  <c r="L241" i="1"/>
  <c r="G242" i="1"/>
  <c r="K242" i="1" l="1"/>
  <c r="H242" i="1"/>
  <c r="J241" i="1"/>
  <c r="N241" i="1" s="1"/>
  <c r="I242" i="1" l="1"/>
  <c r="M242" i="1" s="1"/>
  <c r="L242" i="1"/>
  <c r="G243" i="1"/>
  <c r="H243" i="1" l="1"/>
  <c r="K243" i="1"/>
  <c r="J242" i="1"/>
  <c r="N242" i="1" s="1"/>
  <c r="I243" i="1" l="1"/>
  <c r="M243" i="1" s="1"/>
  <c r="L243" i="1"/>
  <c r="G244" i="1"/>
  <c r="K244" i="1" l="1"/>
  <c r="H244" i="1"/>
  <c r="J243" i="1"/>
  <c r="N243" i="1" s="1"/>
  <c r="I244" i="1" l="1"/>
  <c r="M244" i="1" s="1"/>
  <c r="L244" i="1"/>
  <c r="J244" i="1"/>
  <c r="N244" i="1" s="1"/>
  <c r="G245" i="1"/>
  <c r="K245" i="1" l="1"/>
  <c r="H245" i="1"/>
  <c r="G246" i="1" s="1"/>
  <c r="K246" i="1" l="1"/>
  <c r="H246" i="1"/>
  <c r="G247" i="1"/>
  <c r="I245" i="1"/>
  <c r="M245" i="1" s="1"/>
  <c r="L245" i="1"/>
  <c r="K247" i="1" l="1"/>
  <c r="H247" i="1"/>
  <c r="I246" i="1"/>
  <c r="M246" i="1" s="1"/>
  <c r="L246" i="1"/>
  <c r="J245" i="1"/>
  <c r="N245" i="1" s="1"/>
  <c r="J246" i="1" l="1"/>
  <c r="N246" i="1" s="1"/>
  <c r="I247" i="1"/>
  <c r="M247" i="1" s="1"/>
  <c r="L247" i="1"/>
  <c r="J247" i="1" l="1"/>
  <c r="N247" i="1" s="1"/>
</calcChain>
</file>

<file path=xl/sharedStrings.xml><?xml version="1.0" encoding="utf-8"?>
<sst xmlns="http://schemas.openxmlformats.org/spreadsheetml/2006/main" count="17" uniqueCount="13">
  <si>
    <t>Total</t>
  </si>
  <si>
    <t>Juros</t>
  </si>
  <si>
    <t>Amortização</t>
  </si>
  <si>
    <t>Saldo Inicial</t>
  </si>
  <si>
    <t>Total a pagar</t>
  </si>
  <si>
    <t>TR</t>
  </si>
  <si>
    <t>% Amortização</t>
  </si>
  <si>
    <t>Nº Dias</t>
  </si>
  <si>
    <t>Vencto.</t>
  </si>
  <si>
    <t>Parcela</t>
  </si>
  <si>
    <t>FLUXO CETIP - Junior</t>
  </si>
  <si>
    <t xml:space="preserve">PARÂMETROS </t>
  </si>
  <si>
    <t>Qtde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</si>
</sst>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00"/>
    <numFmt numFmtId="165" formatCode="#,##0.0_);\(#,##0.0\);#,##0.0_);@_)"/>
    <numFmt numFmtId="166" formatCode="0.0000%"/>
    <numFmt numFmtId="167" formatCode="0.000000%"/>
    <numFmt numFmtId="168" formatCode="00"/>
    <numFmt numFmtId="169" formatCode="_(* #,##0.00_);_(* \(#,##0.00\);_(* &quot;-&quot;??_);_(@_)"/>
    <numFmt numFmtId="170" formatCode="General_)"/>
    <numFmt numFmtId="171" formatCode="#,##0.00_);\(#,##0.00\);#,##0.00_);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Protection="0">
      <alignment horizontal="right"/>
    </xf>
    <xf numFmtId="9" fontId="2" fillId="0" borderId="0" applyFont="0" applyFill="0" applyBorder="0" applyAlignment="0" applyProtection="0"/>
    <xf numFmtId="170" fontId="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2" applyFont="1"/>
    <xf numFmtId="164" fontId="2" fillId="0" borderId="0" xfId="2" applyNumberFormat="1" applyFont="1" applyAlignment="1">
      <alignment horizontal="center"/>
    </xf>
    <xf numFmtId="4" fontId="2" fillId="0" borderId="0" xfId="2" applyNumberFormat="1" applyFont="1"/>
    <xf numFmtId="4" fontId="2" fillId="0" borderId="1" xfId="3" applyNumberFormat="1" applyFont="1" applyBorder="1" applyAlignment="1"/>
    <xf numFmtId="166" fontId="2" fillId="0" borderId="1" xfId="2" applyNumberFormat="1" applyFont="1" applyFill="1" applyBorder="1" applyAlignment="1">
      <alignment horizontal="center"/>
    </xf>
    <xf numFmtId="167" fontId="2" fillId="0" borderId="1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/>
    </xf>
    <xf numFmtId="14" fontId="2" fillId="0" borderId="1" xfId="2" applyNumberFormat="1" applyFont="1" applyBorder="1" applyAlignment="1">
      <alignment horizontal="center"/>
    </xf>
    <xf numFmtId="0" fontId="2" fillId="0" borderId="0" xfId="2" applyFont="1" applyBorder="1"/>
    <xf numFmtId="43" fontId="2" fillId="0" borderId="0" xfId="1" applyFont="1" applyAlignment="1">
      <alignment horizontal="right"/>
    </xf>
    <xf numFmtId="0" fontId="2" fillId="0" borderId="0" xfId="2" applyFont="1" applyFill="1"/>
    <xf numFmtId="43" fontId="2" fillId="0" borderId="0" xfId="1" applyFont="1" applyFill="1" applyAlignment="1">
      <alignment horizontal="right"/>
    </xf>
    <xf numFmtId="168" fontId="2" fillId="0" borderId="1" xfId="2" applyNumberFormat="1" applyFont="1" applyFill="1" applyBorder="1" applyAlignment="1">
      <alignment horizontal="center"/>
    </xf>
    <xf numFmtId="166" fontId="2" fillId="0" borderId="1" xfId="4" applyNumberFormat="1" applyFont="1" applyFill="1" applyBorder="1" applyAlignment="1">
      <alignment horizontal="center"/>
    </xf>
    <xf numFmtId="169" fontId="2" fillId="0" borderId="0" xfId="2" applyNumberFormat="1" applyFont="1"/>
    <xf numFmtId="166" fontId="4" fillId="0" borderId="0" xfId="2" applyNumberFormat="1" applyFont="1" applyAlignment="1">
      <alignment horizontal="center"/>
    </xf>
    <xf numFmtId="43" fontId="4" fillId="0" borderId="0" xfId="1" applyFont="1" applyAlignment="1">
      <alignment horizontal="right"/>
    </xf>
    <xf numFmtId="4" fontId="2" fillId="2" borderId="1" xfId="3" applyNumberFormat="1" applyFont="1" applyFill="1" applyBorder="1" applyAlignment="1"/>
    <xf numFmtId="0" fontId="4" fillId="0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1" xfId="2" applyFont="1" applyBorder="1" applyAlignment="1"/>
    <xf numFmtId="0" fontId="4" fillId="0" borderId="1" xfId="2" applyFont="1" applyBorder="1" applyAlignment="1">
      <alignment horizontal="center"/>
    </xf>
    <xf numFmtId="166" fontId="2" fillId="3" borderId="5" xfId="2" applyNumberFormat="1" applyFont="1" applyFill="1" applyBorder="1"/>
    <xf numFmtId="164" fontId="2" fillId="3" borderId="6" xfId="2" applyNumberFormat="1" applyFont="1" applyFill="1" applyBorder="1" applyAlignment="1">
      <alignment horizontal="center"/>
    </xf>
    <xf numFmtId="1" fontId="2" fillId="3" borderId="5" xfId="2" applyNumberFormat="1" applyFont="1" applyFill="1" applyBorder="1"/>
    <xf numFmtId="0" fontId="4" fillId="0" borderId="0" xfId="2" applyFont="1" applyBorder="1"/>
    <xf numFmtId="0" fontId="6" fillId="0" borderId="0" xfId="5" applyNumberFormat="1" applyFont="1"/>
    <xf numFmtId="171" fontId="2" fillId="4" borderId="0" xfId="1" applyNumberFormat="1" applyFont="1" applyFill="1" applyBorder="1" applyAlignment="1">
      <alignment horizontal="center"/>
    </xf>
  </cellXfs>
  <cellStyles count="6">
    <cellStyle name="Normal" xfId="0" builtinId="0"/>
    <cellStyle name="Normal 24" xfId="5"/>
    <cellStyle name="Normal_Fluxos financeiros_08_07 2" xfId="2"/>
    <cellStyle name="Porcentagem_Fluxos financeiros_08_07 2" xfId="4"/>
    <cellStyle name="Separador de milhares 2 2" xfId="3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Publico\Diversos\ADM.%20DE%20CRI\S&#201;RIE%202015-XXX%20(HSBC_FGTS)\Encaminhado%20para%20a%20CEF\01_16.03.15\CRI%20HSBC_19.02.2015_20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Cálculos"/>
      <sheetName val="Carteira"/>
      <sheetName val="Fluxo CRI"/>
      <sheetName val="Anexo II do TS"/>
      <sheetName val="Tabela de Custos"/>
      <sheetName val="Base BS Fluxo dia 1"/>
      <sheetName val="FF (Senior)"/>
      <sheetName val="FF (Junior)"/>
      <sheetName val="SBA"/>
      <sheetName val="TA"/>
    </sheetNames>
    <sheetDataSet>
      <sheetData sheetId="0"/>
      <sheetData sheetId="1">
        <row r="3">
          <cell r="H3">
            <v>0.06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9"/>
  <sheetViews>
    <sheetView showGridLines="0" tabSelected="1" zoomScale="80" zoomScaleNormal="80" workbookViewId="0">
      <pane ySplit="5" topLeftCell="A6" activePane="bottomLeft" state="frozenSplit"/>
      <selection pane="bottomLeft" activeCell="I5" sqref="I5"/>
    </sheetView>
  </sheetViews>
  <sheetFormatPr defaultRowHeight="12.75" x14ac:dyDescent="0.2"/>
  <cols>
    <col min="1" max="1" width="1.7109375" style="1" customWidth="1"/>
    <col min="2" max="2" width="12.42578125" style="1" customWidth="1"/>
    <col min="3" max="3" width="14.5703125" style="2" customWidth="1"/>
    <col min="4" max="4" width="11.7109375" style="2" customWidth="1"/>
    <col min="5" max="5" width="18.140625" style="2" customWidth="1"/>
    <col min="6" max="6" width="10" style="2" customWidth="1"/>
    <col min="7" max="7" width="18.42578125" style="1" customWidth="1"/>
    <col min="8" max="8" width="17.85546875" style="1" customWidth="1"/>
    <col min="9" max="9" width="16.7109375" style="1" customWidth="1"/>
    <col min="10" max="10" width="15.7109375" style="1" customWidth="1"/>
    <col min="11" max="11" width="16.28515625" style="1" customWidth="1"/>
    <col min="12" max="13" width="15.28515625" style="1" customWidth="1"/>
    <col min="14" max="14" width="15.85546875" style="1" customWidth="1"/>
    <col min="15" max="15" width="15.42578125" style="1" bestFit="1" customWidth="1"/>
    <col min="16" max="16" width="13.140625" style="1" bestFit="1" customWidth="1"/>
    <col min="17" max="250" width="9.140625" style="1"/>
    <col min="251" max="251" width="1.7109375" style="1" customWidth="1"/>
    <col min="252" max="252" width="12.42578125" style="1" customWidth="1"/>
    <col min="253" max="253" width="14.5703125" style="1" customWidth="1"/>
    <col min="254" max="254" width="11.7109375" style="1" customWidth="1"/>
    <col min="255" max="255" width="18.140625" style="1" customWidth="1"/>
    <col min="256" max="256" width="15.5703125" style="1" customWidth="1"/>
    <col min="257" max="257" width="18.42578125" style="1" customWidth="1"/>
    <col min="258" max="258" width="17.85546875" style="1" customWidth="1"/>
    <col min="259" max="259" width="16.7109375" style="1" customWidth="1"/>
    <col min="260" max="260" width="15.7109375" style="1" customWidth="1"/>
    <col min="261" max="261" width="16.28515625" style="1" customWidth="1"/>
    <col min="262" max="263" width="15.28515625" style="1" customWidth="1"/>
    <col min="264" max="264" width="15.85546875" style="1" customWidth="1"/>
    <col min="265" max="506" width="9.140625" style="1"/>
    <col min="507" max="507" width="1.7109375" style="1" customWidth="1"/>
    <col min="508" max="508" width="12.42578125" style="1" customWidth="1"/>
    <col min="509" max="509" width="14.5703125" style="1" customWidth="1"/>
    <col min="510" max="510" width="11.7109375" style="1" customWidth="1"/>
    <col min="511" max="511" width="18.140625" style="1" customWidth="1"/>
    <col min="512" max="512" width="15.5703125" style="1" customWidth="1"/>
    <col min="513" max="513" width="18.42578125" style="1" customWidth="1"/>
    <col min="514" max="514" width="17.85546875" style="1" customWidth="1"/>
    <col min="515" max="515" width="16.7109375" style="1" customWidth="1"/>
    <col min="516" max="516" width="15.7109375" style="1" customWidth="1"/>
    <col min="517" max="517" width="16.28515625" style="1" customWidth="1"/>
    <col min="518" max="519" width="15.28515625" style="1" customWidth="1"/>
    <col min="520" max="520" width="15.85546875" style="1" customWidth="1"/>
    <col min="521" max="762" width="9.140625" style="1"/>
    <col min="763" max="763" width="1.7109375" style="1" customWidth="1"/>
    <col min="764" max="764" width="12.42578125" style="1" customWidth="1"/>
    <col min="765" max="765" width="14.5703125" style="1" customWidth="1"/>
    <col min="766" max="766" width="11.7109375" style="1" customWidth="1"/>
    <col min="767" max="767" width="18.140625" style="1" customWidth="1"/>
    <col min="768" max="768" width="15.5703125" style="1" customWidth="1"/>
    <col min="769" max="769" width="18.42578125" style="1" customWidth="1"/>
    <col min="770" max="770" width="17.85546875" style="1" customWidth="1"/>
    <col min="771" max="771" width="16.7109375" style="1" customWidth="1"/>
    <col min="772" max="772" width="15.7109375" style="1" customWidth="1"/>
    <col min="773" max="773" width="16.28515625" style="1" customWidth="1"/>
    <col min="774" max="775" width="15.28515625" style="1" customWidth="1"/>
    <col min="776" max="776" width="15.85546875" style="1" customWidth="1"/>
    <col min="777" max="1018" width="9.140625" style="1"/>
    <col min="1019" max="1019" width="1.7109375" style="1" customWidth="1"/>
    <col min="1020" max="1020" width="12.42578125" style="1" customWidth="1"/>
    <col min="1021" max="1021" width="14.5703125" style="1" customWidth="1"/>
    <col min="1022" max="1022" width="11.7109375" style="1" customWidth="1"/>
    <col min="1023" max="1023" width="18.140625" style="1" customWidth="1"/>
    <col min="1024" max="1024" width="15.5703125" style="1" customWidth="1"/>
    <col min="1025" max="1025" width="18.42578125" style="1" customWidth="1"/>
    <col min="1026" max="1026" width="17.85546875" style="1" customWidth="1"/>
    <col min="1027" max="1027" width="16.7109375" style="1" customWidth="1"/>
    <col min="1028" max="1028" width="15.7109375" style="1" customWidth="1"/>
    <col min="1029" max="1029" width="16.28515625" style="1" customWidth="1"/>
    <col min="1030" max="1031" width="15.28515625" style="1" customWidth="1"/>
    <col min="1032" max="1032" width="15.85546875" style="1" customWidth="1"/>
    <col min="1033" max="1274" width="9.140625" style="1"/>
    <col min="1275" max="1275" width="1.7109375" style="1" customWidth="1"/>
    <col min="1276" max="1276" width="12.42578125" style="1" customWidth="1"/>
    <col min="1277" max="1277" width="14.5703125" style="1" customWidth="1"/>
    <col min="1278" max="1278" width="11.7109375" style="1" customWidth="1"/>
    <col min="1279" max="1279" width="18.140625" style="1" customWidth="1"/>
    <col min="1280" max="1280" width="15.5703125" style="1" customWidth="1"/>
    <col min="1281" max="1281" width="18.42578125" style="1" customWidth="1"/>
    <col min="1282" max="1282" width="17.85546875" style="1" customWidth="1"/>
    <col min="1283" max="1283" width="16.7109375" style="1" customWidth="1"/>
    <col min="1284" max="1284" width="15.7109375" style="1" customWidth="1"/>
    <col min="1285" max="1285" width="16.28515625" style="1" customWidth="1"/>
    <col min="1286" max="1287" width="15.28515625" style="1" customWidth="1"/>
    <col min="1288" max="1288" width="15.85546875" style="1" customWidth="1"/>
    <col min="1289" max="1530" width="9.140625" style="1"/>
    <col min="1531" max="1531" width="1.7109375" style="1" customWidth="1"/>
    <col min="1532" max="1532" width="12.42578125" style="1" customWidth="1"/>
    <col min="1533" max="1533" width="14.5703125" style="1" customWidth="1"/>
    <col min="1534" max="1534" width="11.7109375" style="1" customWidth="1"/>
    <col min="1535" max="1535" width="18.140625" style="1" customWidth="1"/>
    <col min="1536" max="1536" width="15.5703125" style="1" customWidth="1"/>
    <col min="1537" max="1537" width="18.42578125" style="1" customWidth="1"/>
    <col min="1538" max="1538" width="17.85546875" style="1" customWidth="1"/>
    <col min="1539" max="1539" width="16.7109375" style="1" customWidth="1"/>
    <col min="1540" max="1540" width="15.7109375" style="1" customWidth="1"/>
    <col min="1541" max="1541" width="16.28515625" style="1" customWidth="1"/>
    <col min="1542" max="1543" width="15.28515625" style="1" customWidth="1"/>
    <col min="1544" max="1544" width="15.85546875" style="1" customWidth="1"/>
    <col min="1545" max="1786" width="9.140625" style="1"/>
    <col min="1787" max="1787" width="1.7109375" style="1" customWidth="1"/>
    <col min="1788" max="1788" width="12.42578125" style="1" customWidth="1"/>
    <col min="1789" max="1789" width="14.5703125" style="1" customWidth="1"/>
    <col min="1790" max="1790" width="11.7109375" style="1" customWidth="1"/>
    <col min="1791" max="1791" width="18.140625" style="1" customWidth="1"/>
    <col min="1792" max="1792" width="15.5703125" style="1" customWidth="1"/>
    <col min="1793" max="1793" width="18.42578125" style="1" customWidth="1"/>
    <col min="1794" max="1794" width="17.85546875" style="1" customWidth="1"/>
    <col min="1795" max="1795" width="16.7109375" style="1" customWidth="1"/>
    <col min="1796" max="1796" width="15.7109375" style="1" customWidth="1"/>
    <col min="1797" max="1797" width="16.28515625" style="1" customWidth="1"/>
    <col min="1798" max="1799" width="15.28515625" style="1" customWidth="1"/>
    <col min="1800" max="1800" width="15.85546875" style="1" customWidth="1"/>
    <col min="1801" max="2042" width="9.140625" style="1"/>
    <col min="2043" max="2043" width="1.7109375" style="1" customWidth="1"/>
    <col min="2044" max="2044" width="12.42578125" style="1" customWidth="1"/>
    <col min="2045" max="2045" width="14.5703125" style="1" customWidth="1"/>
    <col min="2046" max="2046" width="11.7109375" style="1" customWidth="1"/>
    <col min="2047" max="2047" width="18.140625" style="1" customWidth="1"/>
    <col min="2048" max="2048" width="15.5703125" style="1" customWidth="1"/>
    <col min="2049" max="2049" width="18.42578125" style="1" customWidth="1"/>
    <col min="2050" max="2050" width="17.85546875" style="1" customWidth="1"/>
    <col min="2051" max="2051" width="16.7109375" style="1" customWidth="1"/>
    <col min="2052" max="2052" width="15.7109375" style="1" customWidth="1"/>
    <col min="2053" max="2053" width="16.28515625" style="1" customWidth="1"/>
    <col min="2054" max="2055" width="15.28515625" style="1" customWidth="1"/>
    <col min="2056" max="2056" width="15.85546875" style="1" customWidth="1"/>
    <col min="2057" max="2298" width="9.140625" style="1"/>
    <col min="2299" max="2299" width="1.7109375" style="1" customWidth="1"/>
    <col min="2300" max="2300" width="12.42578125" style="1" customWidth="1"/>
    <col min="2301" max="2301" width="14.5703125" style="1" customWidth="1"/>
    <col min="2302" max="2302" width="11.7109375" style="1" customWidth="1"/>
    <col min="2303" max="2303" width="18.140625" style="1" customWidth="1"/>
    <col min="2304" max="2304" width="15.5703125" style="1" customWidth="1"/>
    <col min="2305" max="2305" width="18.42578125" style="1" customWidth="1"/>
    <col min="2306" max="2306" width="17.85546875" style="1" customWidth="1"/>
    <col min="2307" max="2307" width="16.7109375" style="1" customWidth="1"/>
    <col min="2308" max="2308" width="15.7109375" style="1" customWidth="1"/>
    <col min="2309" max="2309" width="16.28515625" style="1" customWidth="1"/>
    <col min="2310" max="2311" width="15.28515625" style="1" customWidth="1"/>
    <col min="2312" max="2312" width="15.85546875" style="1" customWidth="1"/>
    <col min="2313" max="2554" width="9.140625" style="1"/>
    <col min="2555" max="2555" width="1.7109375" style="1" customWidth="1"/>
    <col min="2556" max="2556" width="12.42578125" style="1" customWidth="1"/>
    <col min="2557" max="2557" width="14.5703125" style="1" customWidth="1"/>
    <col min="2558" max="2558" width="11.7109375" style="1" customWidth="1"/>
    <col min="2559" max="2559" width="18.140625" style="1" customWidth="1"/>
    <col min="2560" max="2560" width="15.5703125" style="1" customWidth="1"/>
    <col min="2561" max="2561" width="18.42578125" style="1" customWidth="1"/>
    <col min="2562" max="2562" width="17.85546875" style="1" customWidth="1"/>
    <col min="2563" max="2563" width="16.7109375" style="1" customWidth="1"/>
    <col min="2564" max="2564" width="15.7109375" style="1" customWidth="1"/>
    <col min="2565" max="2565" width="16.28515625" style="1" customWidth="1"/>
    <col min="2566" max="2567" width="15.28515625" style="1" customWidth="1"/>
    <col min="2568" max="2568" width="15.85546875" style="1" customWidth="1"/>
    <col min="2569" max="2810" width="9.140625" style="1"/>
    <col min="2811" max="2811" width="1.7109375" style="1" customWidth="1"/>
    <col min="2812" max="2812" width="12.42578125" style="1" customWidth="1"/>
    <col min="2813" max="2813" width="14.5703125" style="1" customWidth="1"/>
    <col min="2814" max="2814" width="11.7109375" style="1" customWidth="1"/>
    <col min="2815" max="2815" width="18.140625" style="1" customWidth="1"/>
    <col min="2816" max="2816" width="15.5703125" style="1" customWidth="1"/>
    <col min="2817" max="2817" width="18.42578125" style="1" customWidth="1"/>
    <col min="2818" max="2818" width="17.85546875" style="1" customWidth="1"/>
    <col min="2819" max="2819" width="16.7109375" style="1" customWidth="1"/>
    <col min="2820" max="2820" width="15.7109375" style="1" customWidth="1"/>
    <col min="2821" max="2821" width="16.28515625" style="1" customWidth="1"/>
    <col min="2822" max="2823" width="15.28515625" style="1" customWidth="1"/>
    <col min="2824" max="2824" width="15.85546875" style="1" customWidth="1"/>
    <col min="2825" max="3066" width="9.140625" style="1"/>
    <col min="3067" max="3067" width="1.7109375" style="1" customWidth="1"/>
    <col min="3068" max="3068" width="12.42578125" style="1" customWidth="1"/>
    <col min="3069" max="3069" width="14.5703125" style="1" customWidth="1"/>
    <col min="3070" max="3070" width="11.7109375" style="1" customWidth="1"/>
    <col min="3071" max="3071" width="18.140625" style="1" customWidth="1"/>
    <col min="3072" max="3072" width="15.5703125" style="1" customWidth="1"/>
    <col min="3073" max="3073" width="18.42578125" style="1" customWidth="1"/>
    <col min="3074" max="3074" width="17.85546875" style="1" customWidth="1"/>
    <col min="3075" max="3075" width="16.7109375" style="1" customWidth="1"/>
    <col min="3076" max="3076" width="15.7109375" style="1" customWidth="1"/>
    <col min="3077" max="3077" width="16.28515625" style="1" customWidth="1"/>
    <col min="3078" max="3079" width="15.28515625" style="1" customWidth="1"/>
    <col min="3080" max="3080" width="15.85546875" style="1" customWidth="1"/>
    <col min="3081" max="3322" width="9.140625" style="1"/>
    <col min="3323" max="3323" width="1.7109375" style="1" customWidth="1"/>
    <col min="3324" max="3324" width="12.42578125" style="1" customWidth="1"/>
    <col min="3325" max="3325" width="14.5703125" style="1" customWidth="1"/>
    <col min="3326" max="3326" width="11.7109375" style="1" customWidth="1"/>
    <col min="3327" max="3327" width="18.140625" style="1" customWidth="1"/>
    <col min="3328" max="3328" width="15.5703125" style="1" customWidth="1"/>
    <col min="3329" max="3329" width="18.42578125" style="1" customWidth="1"/>
    <col min="3330" max="3330" width="17.85546875" style="1" customWidth="1"/>
    <col min="3331" max="3331" width="16.7109375" style="1" customWidth="1"/>
    <col min="3332" max="3332" width="15.7109375" style="1" customWidth="1"/>
    <col min="3333" max="3333" width="16.28515625" style="1" customWidth="1"/>
    <col min="3334" max="3335" width="15.28515625" style="1" customWidth="1"/>
    <col min="3336" max="3336" width="15.85546875" style="1" customWidth="1"/>
    <col min="3337" max="3578" width="9.140625" style="1"/>
    <col min="3579" max="3579" width="1.7109375" style="1" customWidth="1"/>
    <col min="3580" max="3580" width="12.42578125" style="1" customWidth="1"/>
    <col min="3581" max="3581" width="14.5703125" style="1" customWidth="1"/>
    <col min="3582" max="3582" width="11.7109375" style="1" customWidth="1"/>
    <col min="3583" max="3583" width="18.140625" style="1" customWidth="1"/>
    <col min="3584" max="3584" width="15.5703125" style="1" customWidth="1"/>
    <col min="3585" max="3585" width="18.42578125" style="1" customWidth="1"/>
    <col min="3586" max="3586" width="17.85546875" style="1" customWidth="1"/>
    <col min="3587" max="3587" width="16.7109375" style="1" customWidth="1"/>
    <col min="3588" max="3588" width="15.7109375" style="1" customWidth="1"/>
    <col min="3589" max="3589" width="16.28515625" style="1" customWidth="1"/>
    <col min="3590" max="3591" width="15.28515625" style="1" customWidth="1"/>
    <col min="3592" max="3592" width="15.85546875" style="1" customWidth="1"/>
    <col min="3593" max="3834" width="9.140625" style="1"/>
    <col min="3835" max="3835" width="1.7109375" style="1" customWidth="1"/>
    <col min="3836" max="3836" width="12.42578125" style="1" customWidth="1"/>
    <col min="3837" max="3837" width="14.5703125" style="1" customWidth="1"/>
    <col min="3838" max="3838" width="11.7109375" style="1" customWidth="1"/>
    <col min="3839" max="3839" width="18.140625" style="1" customWidth="1"/>
    <col min="3840" max="3840" width="15.5703125" style="1" customWidth="1"/>
    <col min="3841" max="3841" width="18.42578125" style="1" customWidth="1"/>
    <col min="3842" max="3842" width="17.85546875" style="1" customWidth="1"/>
    <col min="3843" max="3843" width="16.7109375" style="1" customWidth="1"/>
    <col min="3844" max="3844" width="15.7109375" style="1" customWidth="1"/>
    <col min="3845" max="3845" width="16.28515625" style="1" customWidth="1"/>
    <col min="3846" max="3847" width="15.28515625" style="1" customWidth="1"/>
    <col min="3848" max="3848" width="15.85546875" style="1" customWidth="1"/>
    <col min="3849" max="4090" width="9.140625" style="1"/>
    <col min="4091" max="4091" width="1.7109375" style="1" customWidth="1"/>
    <col min="4092" max="4092" width="12.42578125" style="1" customWidth="1"/>
    <col min="4093" max="4093" width="14.5703125" style="1" customWidth="1"/>
    <col min="4094" max="4094" width="11.7109375" style="1" customWidth="1"/>
    <col min="4095" max="4095" width="18.140625" style="1" customWidth="1"/>
    <col min="4096" max="4096" width="15.5703125" style="1" customWidth="1"/>
    <col min="4097" max="4097" width="18.42578125" style="1" customWidth="1"/>
    <col min="4098" max="4098" width="17.85546875" style="1" customWidth="1"/>
    <col min="4099" max="4099" width="16.7109375" style="1" customWidth="1"/>
    <col min="4100" max="4100" width="15.7109375" style="1" customWidth="1"/>
    <col min="4101" max="4101" width="16.28515625" style="1" customWidth="1"/>
    <col min="4102" max="4103" width="15.28515625" style="1" customWidth="1"/>
    <col min="4104" max="4104" width="15.85546875" style="1" customWidth="1"/>
    <col min="4105" max="4346" width="9.140625" style="1"/>
    <col min="4347" max="4347" width="1.7109375" style="1" customWidth="1"/>
    <col min="4348" max="4348" width="12.42578125" style="1" customWidth="1"/>
    <col min="4349" max="4349" width="14.5703125" style="1" customWidth="1"/>
    <col min="4350" max="4350" width="11.7109375" style="1" customWidth="1"/>
    <col min="4351" max="4351" width="18.140625" style="1" customWidth="1"/>
    <col min="4352" max="4352" width="15.5703125" style="1" customWidth="1"/>
    <col min="4353" max="4353" width="18.42578125" style="1" customWidth="1"/>
    <col min="4354" max="4354" width="17.85546875" style="1" customWidth="1"/>
    <col min="4355" max="4355" width="16.7109375" style="1" customWidth="1"/>
    <col min="4356" max="4356" width="15.7109375" style="1" customWidth="1"/>
    <col min="4357" max="4357" width="16.28515625" style="1" customWidth="1"/>
    <col min="4358" max="4359" width="15.28515625" style="1" customWidth="1"/>
    <col min="4360" max="4360" width="15.85546875" style="1" customWidth="1"/>
    <col min="4361" max="4602" width="9.140625" style="1"/>
    <col min="4603" max="4603" width="1.7109375" style="1" customWidth="1"/>
    <col min="4604" max="4604" width="12.42578125" style="1" customWidth="1"/>
    <col min="4605" max="4605" width="14.5703125" style="1" customWidth="1"/>
    <col min="4606" max="4606" width="11.7109375" style="1" customWidth="1"/>
    <col min="4607" max="4607" width="18.140625" style="1" customWidth="1"/>
    <col min="4608" max="4608" width="15.5703125" style="1" customWidth="1"/>
    <col min="4609" max="4609" width="18.42578125" style="1" customWidth="1"/>
    <col min="4610" max="4610" width="17.85546875" style="1" customWidth="1"/>
    <col min="4611" max="4611" width="16.7109375" style="1" customWidth="1"/>
    <col min="4612" max="4612" width="15.7109375" style="1" customWidth="1"/>
    <col min="4613" max="4613" width="16.28515625" style="1" customWidth="1"/>
    <col min="4614" max="4615" width="15.28515625" style="1" customWidth="1"/>
    <col min="4616" max="4616" width="15.85546875" style="1" customWidth="1"/>
    <col min="4617" max="4858" width="9.140625" style="1"/>
    <col min="4859" max="4859" width="1.7109375" style="1" customWidth="1"/>
    <col min="4860" max="4860" width="12.42578125" style="1" customWidth="1"/>
    <col min="4861" max="4861" width="14.5703125" style="1" customWidth="1"/>
    <col min="4862" max="4862" width="11.7109375" style="1" customWidth="1"/>
    <col min="4863" max="4863" width="18.140625" style="1" customWidth="1"/>
    <col min="4864" max="4864" width="15.5703125" style="1" customWidth="1"/>
    <col min="4865" max="4865" width="18.42578125" style="1" customWidth="1"/>
    <col min="4866" max="4866" width="17.85546875" style="1" customWidth="1"/>
    <col min="4867" max="4867" width="16.7109375" style="1" customWidth="1"/>
    <col min="4868" max="4868" width="15.7109375" style="1" customWidth="1"/>
    <col min="4869" max="4869" width="16.28515625" style="1" customWidth="1"/>
    <col min="4870" max="4871" width="15.28515625" style="1" customWidth="1"/>
    <col min="4872" max="4872" width="15.85546875" style="1" customWidth="1"/>
    <col min="4873" max="5114" width="9.140625" style="1"/>
    <col min="5115" max="5115" width="1.7109375" style="1" customWidth="1"/>
    <col min="5116" max="5116" width="12.42578125" style="1" customWidth="1"/>
    <col min="5117" max="5117" width="14.5703125" style="1" customWidth="1"/>
    <col min="5118" max="5118" width="11.7109375" style="1" customWidth="1"/>
    <col min="5119" max="5119" width="18.140625" style="1" customWidth="1"/>
    <col min="5120" max="5120" width="15.5703125" style="1" customWidth="1"/>
    <col min="5121" max="5121" width="18.42578125" style="1" customWidth="1"/>
    <col min="5122" max="5122" width="17.85546875" style="1" customWidth="1"/>
    <col min="5123" max="5123" width="16.7109375" style="1" customWidth="1"/>
    <col min="5124" max="5124" width="15.7109375" style="1" customWidth="1"/>
    <col min="5125" max="5125" width="16.28515625" style="1" customWidth="1"/>
    <col min="5126" max="5127" width="15.28515625" style="1" customWidth="1"/>
    <col min="5128" max="5128" width="15.85546875" style="1" customWidth="1"/>
    <col min="5129" max="5370" width="9.140625" style="1"/>
    <col min="5371" max="5371" width="1.7109375" style="1" customWidth="1"/>
    <col min="5372" max="5372" width="12.42578125" style="1" customWidth="1"/>
    <col min="5373" max="5373" width="14.5703125" style="1" customWidth="1"/>
    <col min="5374" max="5374" width="11.7109375" style="1" customWidth="1"/>
    <col min="5375" max="5375" width="18.140625" style="1" customWidth="1"/>
    <col min="5376" max="5376" width="15.5703125" style="1" customWidth="1"/>
    <col min="5377" max="5377" width="18.42578125" style="1" customWidth="1"/>
    <col min="5378" max="5378" width="17.85546875" style="1" customWidth="1"/>
    <col min="5379" max="5379" width="16.7109375" style="1" customWidth="1"/>
    <col min="5380" max="5380" width="15.7109375" style="1" customWidth="1"/>
    <col min="5381" max="5381" width="16.28515625" style="1" customWidth="1"/>
    <col min="5382" max="5383" width="15.28515625" style="1" customWidth="1"/>
    <col min="5384" max="5384" width="15.85546875" style="1" customWidth="1"/>
    <col min="5385" max="5626" width="9.140625" style="1"/>
    <col min="5627" max="5627" width="1.7109375" style="1" customWidth="1"/>
    <col min="5628" max="5628" width="12.42578125" style="1" customWidth="1"/>
    <col min="5629" max="5629" width="14.5703125" style="1" customWidth="1"/>
    <col min="5630" max="5630" width="11.7109375" style="1" customWidth="1"/>
    <col min="5631" max="5631" width="18.140625" style="1" customWidth="1"/>
    <col min="5632" max="5632" width="15.5703125" style="1" customWidth="1"/>
    <col min="5633" max="5633" width="18.42578125" style="1" customWidth="1"/>
    <col min="5634" max="5634" width="17.85546875" style="1" customWidth="1"/>
    <col min="5635" max="5635" width="16.7109375" style="1" customWidth="1"/>
    <col min="5636" max="5636" width="15.7109375" style="1" customWidth="1"/>
    <col min="5637" max="5637" width="16.28515625" style="1" customWidth="1"/>
    <col min="5638" max="5639" width="15.28515625" style="1" customWidth="1"/>
    <col min="5640" max="5640" width="15.85546875" style="1" customWidth="1"/>
    <col min="5641" max="5882" width="9.140625" style="1"/>
    <col min="5883" max="5883" width="1.7109375" style="1" customWidth="1"/>
    <col min="5884" max="5884" width="12.42578125" style="1" customWidth="1"/>
    <col min="5885" max="5885" width="14.5703125" style="1" customWidth="1"/>
    <col min="5886" max="5886" width="11.7109375" style="1" customWidth="1"/>
    <col min="5887" max="5887" width="18.140625" style="1" customWidth="1"/>
    <col min="5888" max="5888" width="15.5703125" style="1" customWidth="1"/>
    <col min="5889" max="5889" width="18.42578125" style="1" customWidth="1"/>
    <col min="5890" max="5890" width="17.85546875" style="1" customWidth="1"/>
    <col min="5891" max="5891" width="16.7109375" style="1" customWidth="1"/>
    <col min="5892" max="5892" width="15.7109375" style="1" customWidth="1"/>
    <col min="5893" max="5893" width="16.28515625" style="1" customWidth="1"/>
    <col min="5894" max="5895" width="15.28515625" style="1" customWidth="1"/>
    <col min="5896" max="5896" width="15.85546875" style="1" customWidth="1"/>
    <col min="5897" max="6138" width="9.140625" style="1"/>
    <col min="6139" max="6139" width="1.7109375" style="1" customWidth="1"/>
    <col min="6140" max="6140" width="12.42578125" style="1" customWidth="1"/>
    <col min="6141" max="6141" width="14.5703125" style="1" customWidth="1"/>
    <col min="6142" max="6142" width="11.7109375" style="1" customWidth="1"/>
    <col min="6143" max="6143" width="18.140625" style="1" customWidth="1"/>
    <col min="6144" max="6144" width="15.5703125" style="1" customWidth="1"/>
    <col min="6145" max="6145" width="18.42578125" style="1" customWidth="1"/>
    <col min="6146" max="6146" width="17.85546875" style="1" customWidth="1"/>
    <col min="6147" max="6147" width="16.7109375" style="1" customWidth="1"/>
    <col min="6148" max="6148" width="15.7109375" style="1" customWidth="1"/>
    <col min="6149" max="6149" width="16.28515625" style="1" customWidth="1"/>
    <col min="6150" max="6151" width="15.28515625" style="1" customWidth="1"/>
    <col min="6152" max="6152" width="15.85546875" style="1" customWidth="1"/>
    <col min="6153" max="6394" width="9.140625" style="1"/>
    <col min="6395" max="6395" width="1.7109375" style="1" customWidth="1"/>
    <col min="6396" max="6396" width="12.42578125" style="1" customWidth="1"/>
    <col min="6397" max="6397" width="14.5703125" style="1" customWidth="1"/>
    <col min="6398" max="6398" width="11.7109375" style="1" customWidth="1"/>
    <col min="6399" max="6399" width="18.140625" style="1" customWidth="1"/>
    <col min="6400" max="6400" width="15.5703125" style="1" customWidth="1"/>
    <col min="6401" max="6401" width="18.42578125" style="1" customWidth="1"/>
    <col min="6402" max="6402" width="17.85546875" style="1" customWidth="1"/>
    <col min="6403" max="6403" width="16.7109375" style="1" customWidth="1"/>
    <col min="6404" max="6404" width="15.7109375" style="1" customWidth="1"/>
    <col min="6405" max="6405" width="16.28515625" style="1" customWidth="1"/>
    <col min="6406" max="6407" width="15.28515625" style="1" customWidth="1"/>
    <col min="6408" max="6408" width="15.85546875" style="1" customWidth="1"/>
    <col min="6409" max="6650" width="9.140625" style="1"/>
    <col min="6651" max="6651" width="1.7109375" style="1" customWidth="1"/>
    <col min="6652" max="6652" width="12.42578125" style="1" customWidth="1"/>
    <col min="6653" max="6653" width="14.5703125" style="1" customWidth="1"/>
    <col min="6654" max="6654" width="11.7109375" style="1" customWidth="1"/>
    <col min="6655" max="6655" width="18.140625" style="1" customWidth="1"/>
    <col min="6656" max="6656" width="15.5703125" style="1" customWidth="1"/>
    <col min="6657" max="6657" width="18.42578125" style="1" customWidth="1"/>
    <col min="6658" max="6658" width="17.85546875" style="1" customWidth="1"/>
    <col min="6659" max="6659" width="16.7109375" style="1" customWidth="1"/>
    <col min="6660" max="6660" width="15.7109375" style="1" customWidth="1"/>
    <col min="6661" max="6661" width="16.28515625" style="1" customWidth="1"/>
    <col min="6662" max="6663" width="15.28515625" style="1" customWidth="1"/>
    <col min="6664" max="6664" width="15.85546875" style="1" customWidth="1"/>
    <col min="6665" max="6906" width="9.140625" style="1"/>
    <col min="6907" max="6907" width="1.7109375" style="1" customWidth="1"/>
    <col min="6908" max="6908" width="12.42578125" style="1" customWidth="1"/>
    <col min="6909" max="6909" width="14.5703125" style="1" customWidth="1"/>
    <col min="6910" max="6910" width="11.7109375" style="1" customWidth="1"/>
    <col min="6911" max="6911" width="18.140625" style="1" customWidth="1"/>
    <col min="6912" max="6912" width="15.5703125" style="1" customWidth="1"/>
    <col min="6913" max="6913" width="18.42578125" style="1" customWidth="1"/>
    <col min="6914" max="6914" width="17.85546875" style="1" customWidth="1"/>
    <col min="6915" max="6915" width="16.7109375" style="1" customWidth="1"/>
    <col min="6916" max="6916" width="15.7109375" style="1" customWidth="1"/>
    <col min="6917" max="6917" width="16.28515625" style="1" customWidth="1"/>
    <col min="6918" max="6919" width="15.28515625" style="1" customWidth="1"/>
    <col min="6920" max="6920" width="15.85546875" style="1" customWidth="1"/>
    <col min="6921" max="7162" width="9.140625" style="1"/>
    <col min="7163" max="7163" width="1.7109375" style="1" customWidth="1"/>
    <col min="7164" max="7164" width="12.42578125" style="1" customWidth="1"/>
    <col min="7165" max="7165" width="14.5703125" style="1" customWidth="1"/>
    <col min="7166" max="7166" width="11.7109375" style="1" customWidth="1"/>
    <col min="7167" max="7167" width="18.140625" style="1" customWidth="1"/>
    <col min="7168" max="7168" width="15.5703125" style="1" customWidth="1"/>
    <col min="7169" max="7169" width="18.42578125" style="1" customWidth="1"/>
    <col min="7170" max="7170" width="17.85546875" style="1" customWidth="1"/>
    <col min="7171" max="7171" width="16.7109375" style="1" customWidth="1"/>
    <col min="7172" max="7172" width="15.7109375" style="1" customWidth="1"/>
    <col min="7173" max="7173" width="16.28515625" style="1" customWidth="1"/>
    <col min="7174" max="7175" width="15.28515625" style="1" customWidth="1"/>
    <col min="7176" max="7176" width="15.85546875" style="1" customWidth="1"/>
    <col min="7177" max="7418" width="9.140625" style="1"/>
    <col min="7419" max="7419" width="1.7109375" style="1" customWidth="1"/>
    <col min="7420" max="7420" width="12.42578125" style="1" customWidth="1"/>
    <col min="7421" max="7421" width="14.5703125" style="1" customWidth="1"/>
    <col min="7422" max="7422" width="11.7109375" style="1" customWidth="1"/>
    <col min="7423" max="7423" width="18.140625" style="1" customWidth="1"/>
    <col min="7424" max="7424" width="15.5703125" style="1" customWidth="1"/>
    <col min="7425" max="7425" width="18.42578125" style="1" customWidth="1"/>
    <col min="7426" max="7426" width="17.85546875" style="1" customWidth="1"/>
    <col min="7427" max="7427" width="16.7109375" style="1" customWidth="1"/>
    <col min="7428" max="7428" width="15.7109375" style="1" customWidth="1"/>
    <col min="7429" max="7429" width="16.28515625" style="1" customWidth="1"/>
    <col min="7430" max="7431" width="15.28515625" style="1" customWidth="1"/>
    <col min="7432" max="7432" width="15.85546875" style="1" customWidth="1"/>
    <col min="7433" max="7674" width="9.140625" style="1"/>
    <col min="7675" max="7675" width="1.7109375" style="1" customWidth="1"/>
    <col min="7676" max="7676" width="12.42578125" style="1" customWidth="1"/>
    <col min="7677" max="7677" width="14.5703125" style="1" customWidth="1"/>
    <col min="7678" max="7678" width="11.7109375" style="1" customWidth="1"/>
    <col min="7679" max="7679" width="18.140625" style="1" customWidth="1"/>
    <col min="7680" max="7680" width="15.5703125" style="1" customWidth="1"/>
    <col min="7681" max="7681" width="18.42578125" style="1" customWidth="1"/>
    <col min="7682" max="7682" width="17.85546875" style="1" customWidth="1"/>
    <col min="7683" max="7683" width="16.7109375" style="1" customWidth="1"/>
    <col min="7684" max="7684" width="15.7109375" style="1" customWidth="1"/>
    <col min="7685" max="7685" width="16.28515625" style="1" customWidth="1"/>
    <col min="7686" max="7687" width="15.28515625" style="1" customWidth="1"/>
    <col min="7688" max="7688" width="15.85546875" style="1" customWidth="1"/>
    <col min="7689" max="7930" width="9.140625" style="1"/>
    <col min="7931" max="7931" width="1.7109375" style="1" customWidth="1"/>
    <col min="7932" max="7932" width="12.42578125" style="1" customWidth="1"/>
    <col min="7933" max="7933" width="14.5703125" style="1" customWidth="1"/>
    <col min="7934" max="7934" width="11.7109375" style="1" customWidth="1"/>
    <col min="7935" max="7935" width="18.140625" style="1" customWidth="1"/>
    <col min="7936" max="7936" width="15.5703125" style="1" customWidth="1"/>
    <col min="7937" max="7937" width="18.42578125" style="1" customWidth="1"/>
    <col min="7938" max="7938" width="17.85546875" style="1" customWidth="1"/>
    <col min="7939" max="7939" width="16.7109375" style="1" customWidth="1"/>
    <col min="7940" max="7940" width="15.7109375" style="1" customWidth="1"/>
    <col min="7941" max="7941" width="16.28515625" style="1" customWidth="1"/>
    <col min="7942" max="7943" width="15.28515625" style="1" customWidth="1"/>
    <col min="7944" max="7944" width="15.85546875" style="1" customWidth="1"/>
    <col min="7945" max="8186" width="9.140625" style="1"/>
    <col min="8187" max="8187" width="1.7109375" style="1" customWidth="1"/>
    <col min="8188" max="8188" width="12.42578125" style="1" customWidth="1"/>
    <col min="8189" max="8189" width="14.5703125" style="1" customWidth="1"/>
    <col min="8190" max="8190" width="11.7109375" style="1" customWidth="1"/>
    <col min="8191" max="8191" width="18.140625" style="1" customWidth="1"/>
    <col min="8192" max="8192" width="15.5703125" style="1" customWidth="1"/>
    <col min="8193" max="8193" width="18.42578125" style="1" customWidth="1"/>
    <col min="8194" max="8194" width="17.85546875" style="1" customWidth="1"/>
    <col min="8195" max="8195" width="16.7109375" style="1" customWidth="1"/>
    <col min="8196" max="8196" width="15.7109375" style="1" customWidth="1"/>
    <col min="8197" max="8197" width="16.28515625" style="1" customWidth="1"/>
    <col min="8198" max="8199" width="15.28515625" style="1" customWidth="1"/>
    <col min="8200" max="8200" width="15.85546875" style="1" customWidth="1"/>
    <col min="8201" max="8442" width="9.140625" style="1"/>
    <col min="8443" max="8443" width="1.7109375" style="1" customWidth="1"/>
    <col min="8444" max="8444" width="12.42578125" style="1" customWidth="1"/>
    <col min="8445" max="8445" width="14.5703125" style="1" customWidth="1"/>
    <col min="8446" max="8446" width="11.7109375" style="1" customWidth="1"/>
    <col min="8447" max="8447" width="18.140625" style="1" customWidth="1"/>
    <col min="8448" max="8448" width="15.5703125" style="1" customWidth="1"/>
    <col min="8449" max="8449" width="18.42578125" style="1" customWidth="1"/>
    <col min="8450" max="8450" width="17.85546875" style="1" customWidth="1"/>
    <col min="8451" max="8451" width="16.7109375" style="1" customWidth="1"/>
    <col min="8452" max="8452" width="15.7109375" style="1" customWidth="1"/>
    <col min="8453" max="8453" width="16.28515625" style="1" customWidth="1"/>
    <col min="8454" max="8455" width="15.28515625" style="1" customWidth="1"/>
    <col min="8456" max="8456" width="15.85546875" style="1" customWidth="1"/>
    <col min="8457" max="8698" width="9.140625" style="1"/>
    <col min="8699" max="8699" width="1.7109375" style="1" customWidth="1"/>
    <col min="8700" max="8700" width="12.42578125" style="1" customWidth="1"/>
    <col min="8701" max="8701" width="14.5703125" style="1" customWidth="1"/>
    <col min="8702" max="8702" width="11.7109375" style="1" customWidth="1"/>
    <col min="8703" max="8703" width="18.140625" style="1" customWidth="1"/>
    <col min="8704" max="8704" width="15.5703125" style="1" customWidth="1"/>
    <col min="8705" max="8705" width="18.42578125" style="1" customWidth="1"/>
    <col min="8706" max="8706" width="17.85546875" style="1" customWidth="1"/>
    <col min="8707" max="8707" width="16.7109375" style="1" customWidth="1"/>
    <col min="8708" max="8708" width="15.7109375" style="1" customWidth="1"/>
    <col min="8709" max="8709" width="16.28515625" style="1" customWidth="1"/>
    <col min="8710" max="8711" width="15.28515625" style="1" customWidth="1"/>
    <col min="8712" max="8712" width="15.85546875" style="1" customWidth="1"/>
    <col min="8713" max="8954" width="9.140625" style="1"/>
    <col min="8955" max="8955" width="1.7109375" style="1" customWidth="1"/>
    <col min="8956" max="8956" width="12.42578125" style="1" customWidth="1"/>
    <col min="8957" max="8957" width="14.5703125" style="1" customWidth="1"/>
    <col min="8958" max="8958" width="11.7109375" style="1" customWidth="1"/>
    <col min="8959" max="8959" width="18.140625" style="1" customWidth="1"/>
    <col min="8960" max="8960" width="15.5703125" style="1" customWidth="1"/>
    <col min="8961" max="8961" width="18.42578125" style="1" customWidth="1"/>
    <col min="8962" max="8962" width="17.85546875" style="1" customWidth="1"/>
    <col min="8963" max="8963" width="16.7109375" style="1" customWidth="1"/>
    <col min="8964" max="8964" width="15.7109375" style="1" customWidth="1"/>
    <col min="8965" max="8965" width="16.28515625" style="1" customWidth="1"/>
    <col min="8966" max="8967" width="15.28515625" style="1" customWidth="1"/>
    <col min="8968" max="8968" width="15.85546875" style="1" customWidth="1"/>
    <col min="8969" max="9210" width="9.140625" style="1"/>
    <col min="9211" max="9211" width="1.7109375" style="1" customWidth="1"/>
    <col min="9212" max="9212" width="12.42578125" style="1" customWidth="1"/>
    <col min="9213" max="9213" width="14.5703125" style="1" customWidth="1"/>
    <col min="9214" max="9214" width="11.7109375" style="1" customWidth="1"/>
    <col min="9215" max="9215" width="18.140625" style="1" customWidth="1"/>
    <col min="9216" max="9216" width="15.5703125" style="1" customWidth="1"/>
    <col min="9217" max="9217" width="18.42578125" style="1" customWidth="1"/>
    <col min="9218" max="9218" width="17.85546875" style="1" customWidth="1"/>
    <col min="9219" max="9219" width="16.7109375" style="1" customWidth="1"/>
    <col min="9220" max="9220" width="15.7109375" style="1" customWidth="1"/>
    <col min="9221" max="9221" width="16.28515625" style="1" customWidth="1"/>
    <col min="9222" max="9223" width="15.28515625" style="1" customWidth="1"/>
    <col min="9224" max="9224" width="15.85546875" style="1" customWidth="1"/>
    <col min="9225" max="9466" width="9.140625" style="1"/>
    <col min="9467" max="9467" width="1.7109375" style="1" customWidth="1"/>
    <col min="9468" max="9468" width="12.42578125" style="1" customWidth="1"/>
    <col min="9469" max="9469" width="14.5703125" style="1" customWidth="1"/>
    <col min="9470" max="9470" width="11.7109375" style="1" customWidth="1"/>
    <col min="9471" max="9471" width="18.140625" style="1" customWidth="1"/>
    <col min="9472" max="9472" width="15.5703125" style="1" customWidth="1"/>
    <col min="9473" max="9473" width="18.42578125" style="1" customWidth="1"/>
    <col min="9474" max="9474" width="17.85546875" style="1" customWidth="1"/>
    <col min="9475" max="9475" width="16.7109375" style="1" customWidth="1"/>
    <col min="9476" max="9476" width="15.7109375" style="1" customWidth="1"/>
    <col min="9477" max="9477" width="16.28515625" style="1" customWidth="1"/>
    <col min="9478" max="9479" width="15.28515625" style="1" customWidth="1"/>
    <col min="9480" max="9480" width="15.85546875" style="1" customWidth="1"/>
    <col min="9481" max="9722" width="9.140625" style="1"/>
    <col min="9723" max="9723" width="1.7109375" style="1" customWidth="1"/>
    <col min="9724" max="9724" width="12.42578125" style="1" customWidth="1"/>
    <col min="9725" max="9725" width="14.5703125" style="1" customWidth="1"/>
    <col min="9726" max="9726" width="11.7109375" style="1" customWidth="1"/>
    <col min="9727" max="9727" width="18.140625" style="1" customWidth="1"/>
    <col min="9728" max="9728" width="15.5703125" style="1" customWidth="1"/>
    <col min="9729" max="9729" width="18.42578125" style="1" customWidth="1"/>
    <col min="9730" max="9730" width="17.85546875" style="1" customWidth="1"/>
    <col min="9731" max="9731" width="16.7109375" style="1" customWidth="1"/>
    <col min="9732" max="9732" width="15.7109375" style="1" customWidth="1"/>
    <col min="9733" max="9733" width="16.28515625" style="1" customWidth="1"/>
    <col min="9734" max="9735" width="15.28515625" style="1" customWidth="1"/>
    <col min="9736" max="9736" width="15.85546875" style="1" customWidth="1"/>
    <col min="9737" max="9978" width="9.140625" style="1"/>
    <col min="9979" max="9979" width="1.7109375" style="1" customWidth="1"/>
    <col min="9980" max="9980" width="12.42578125" style="1" customWidth="1"/>
    <col min="9981" max="9981" width="14.5703125" style="1" customWidth="1"/>
    <col min="9982" max="9982" width="11.7109375" style="1" customWidth="1"/>
    <col min="9983" max="9983" width="18.140625" style="1" customWidth="1"/>
    <col min="9984" max="9984" width="15.5703125" style="1" customWidth="1"/>
    <col min="9985" max="9985" width="18.42578125" style="1" customWidth="1"/>
    <col min="9986" max="9986" width="17.85546875" style="1" customWidth="1"/>
    <col min="9987" max="9987" width="16.7109375" style="1" customWidth="1"/>
    <col min="9988" max="9988" width="15.7109375" style="1" customWidth="1"/>
    <col min="9989" max="9989" width="16.28515625" style="1" customWidth="1"/>
    <col min="9990" max="9991" width="15.28515625" style="1" customWidth="1"/>
    <col min="9992" max="9992" width="15.85546875" style="1" customWidth="1"/>
    <col min="9993" max="10234" width="9.140625" style="1"/>
    <col min="10235" max="10235" width="1.7109375" style="1" customWidth="1"/>
    <col min="10236" max="10236" width="12.42578125" style="1" customWidth="1"/>
    <col min="10237" max="10237" width="14.5703125" style="1" customWidth="1"/>
    <col min="10238" max="10238" width="11.7109375" style="1" customWidth="1"/>
    <col min="10239" max="10239" width="18.140625" style="1" customWidth="1"/>
    <col min="10240" max="10240" width="15.5703125" style="1" customWidth="1"/>
    <col min="10241" max="10241" width="18.42578125" style="1" customWidth="1"/>
    <col min="10242" max="10242" width="17.85546875" style="1" customWidth="1"/>
    <col min="10243" max="10243" width="16.7109375" style="1" customWidth="1"/>
    <col min="10244" max="10244" width="15.7109375" style="1" customWidth="1"/>
    <col min="10245" max="10245" width="16.28515625" style="1" customWidth="1"/>
    <col min="10246" max="10247" width="15.28515625" style="1" customWidth="1"/>
    <col min="10248" max="10248" width="15.85546875" style="1" customWidth="1"/>
    <col min="10249" max="10490" width="9.140625" style="1"/>
    <col min="10491" max="10491" width="1.7109375" style="1" customWidth="1"/>
    <col min="10492" max="10492" width="12.42578125" style="1" customWidth="1"/>
    <col min="10493" max="10493" width="14.5703125" style="1" customWidth="1"/>
    <col min="10494" max="10494" width="11.7109375" style="1" customWidth="1"/>
    <col min="10495" max="10495" width="18.140625" style="1" customWidth="1"/>
    <col min="10496" max="10496" width="15.5703125" style="1" customWidth="1"/>
    <col min="10497" max="10497" width="18.42578125" style="1" customWidth="1"/>
    <col min="10498" max="10498" width="17.85546875" style="1" customWidth="1"/>
    <col min="10499" max="10499" width="16.7109375" style="1" customWidth="1"/>
    <col min="10500" max="10500" width="15.7109375" style="1" customWidth="1"/>
    <col min="10501" max="10501" width="16.28515625" style="1" customWidth="1"/>
    <col min="10502" max="10503" width="15.28515625" style="1" customWidth="1"/>
    <col min="10504" max="10504" width="15.85546875" style="1" customWidth="1"/>
    <col min="10505" max="10746" width="9.140625" style="1"/>
    <col min="10747" max="10747" width="1.7109375" style="1" customWidth="1"/>
    <col min="10748" max="10748" width="12.42578125" style="1" customWidth="1"/>
    <col min="10749" max="10749" width="14.5703125" style="1" customWidth="1"/>
    <col min="10750" max="10750" width="11.7109375" style="1" customWidth="1"/>
    <col min="10751" max="10751" width="18.140625" style="1" customWidth="1"/>
    <col min="10752" max="10752" width="15.5703125" style="1" customWidth="1"/>
    <col min="10753" max="10753" width="18.42578125" style="1" customWidth="1"/>
    <col min="10754" max="10754" width="17.85546875" style="1" customWidth="1"/>
    <col min="10755" max="10755" width="16.7109375" style="1" customWidth="1"/>
    <col min="10756" max="10756" width="15.7109375" style="1" customWidth="1"/>
    <col min="10757" max="10757" width="16.28515625" style="1" customWidth="1"/>
    <col min="10758" max="10759" width="15.28515625" style="1" customWidth="1"/>
    <col min="10760" max="10760" width="15.85546875" style="1" customWidth="1"/>
    <col min="10761" max="11002" width="9.140625" style="1"/>
    <col min="11003" max="11003" width="1.7109375" style="1" customWidth="1"/>
    <col min="11004" max="11004" width="12.42578125" style="1" customWidth="1"/>
    <col min="11005" max="11005" width="14.5703125" style="1" customWidth="1"/>
    <col min="11006" max="11006" width="11.7109375" style="1" customWidth="1"/>
    <col min="11007" max="11007" width="18.140625" style="1" customWidth="1"/>
    <col min="11008" max="11008" width="15.5703125" style="1" customWidth="1"/>
    <col min="11009" max="11009" width="18.42578125" style="1" customWidth="1"/>
    <col min="11010" max="11010" width="17.85546875" style="1" customWidth="1"/>
    <col min="11011" max="11011" width="16.7109375" style="1" customWidth="1"/>
    <col min="11012" max="11012" width="15.7109375" style="1" customWidth="1"/>
    <col min="11013" max="11013" width="16.28515625" style="1" customWidth="1"/>
    <col min="11014" max="11015" width="15.28515625" style="1" customWidth="1"/>
    <col min="11016" max="11016" width="15.85546875" style="1" customWidth="1"/>
    <col min="11017" max="11258" width="9.140625" style="1"/>
    <col min="11259" max="11259" width="1.7109375" style="1" customWidth="1"/>
    <col min="11260" max="11260" width="12.42578125" style="1" customWidth="1"/>
    <col min="11261" max="11261" width="14.5703125" style="1" customWidth="1"/>
    <col min="11262" max="11262" width="11.7109375" style="1" customWidth="1"/>
    <col min="11263" max="11263" width="18.140625" style="1" customWidth="1"/>
    <col min="11264" max="11264" width="15.5703125" style="1" customWidth="1"/>
    <col min="11265" max="11265" width="18.42578125" style="1" customWidth="1"/>
    <col min="11266" max="11266" width="17.85546875" style="1" customWidth="1"/>
    <col min="11267" max="11267" width="16.7109375" style="1" customWidth="1"/>
    <col min="11268" max="11268" width="15.7109375" style="1" customWidth="1"/>
    <col min="11269" max="11269" width="16.28515625" style="1" customWidth="1"/>
    <col min="11270" max="11271" width="15.28515625" style="1" customWidth="1"/>
    <col min="11272" max="11272" width="15.85546875" style="1" customWidth="1"/>
    <col min="11273" max="11514" width="9.140625" style="1"/>
    <col min="11515" max="11515" width="1.7109375" style="1" customWidth="1"/>
    <col min="11516" max="11516" width="12.42578125" style="1" customWidth="1"/>
    <col min="11517" max="11517" width="14.5703125" style="1" customWidth="1"/>
    <col min="11518" max="11518" width="11.7109375" style="1" customWidth="1"/>
    <col min="11519" max="11519" width="18.140625" style="1" customWidth="1"/>
    <col min="11520" max="11520" width="15.5703125" style="1" customWidth="1"/>
    <col min="11521" max="11521" width="18.42578125" style="1" customWidth="1"/>
    <col min="11522" max="11522" width="17.85546875" style="1" customWidth="1"/>
    <col min="11523" max="11523" width="16.7109375" style="1" customWidth="1"/>
    <col min="11524" max="11524" width="15.7109375" style="1" customWidth="1"/>
    <col min="11525" max="11525" width="16.28515625" style="1" customWidth="1"/>
    <col min="11526" max="11527" width="15.28515625" style="1" customWidth="1"/>
    <col min="11528" max="11528" width="15.85546875" style="1" customWidth="1"/>
    <col min="11529" max="11770" width="9.140625" style="1"/>
    <col min="11771" max="11771" width="1.7109375" style="1" customWidth="1"/>
    <col min="11772" max="11772" width="12.42578125" style="1" customWidth="1"/>
    <col min="11773" max="11773" width="14.5703125" style="1" customWidth="1"/>
    <col min="11774" max="11774" width="11.7109375" style="1" customWidth="1"/>
    <col min="11775" max="11775" width="18.140625" style="1" customWidth="1"/>
    <col min="11776" max="11776" width="15.5703125" style="1" customWidth="1"/>
    <col min="11777" max="11777" width="18.42578125" style="1" customWidth="1"/>
    <col min="11778" max="11778" width="17.85546875" style="1" customWidth="1"/>
    <col min="11779" max="11779" width="16.7109375" style="1" customWidth="1"/>
    <col min="11780" max="11780" width="15.7109375" style="1" customWidth="1"/>
    <col min="11781" max="11781" width="16.28515625" style="1" customWidth="1"/>
    <col min="11782" max="11783" width="15.28515625" style="1" customWidth="1"/>
    <col min="11784" max="11784" width="15.85546875" style="1" customWidth="1"/>
    <col min="11785" max="12026" width="9.140625" style="1"/>
    <col min="12027" max="12027" width="1.7109375" style="1" customWidth="1"/>
    <col min="12028" max="12028" width="12.42578125" style="1" customWidth="1"/>
    <col min="12029" max="12029" width="14.5703125" style="1" customWidth="1"/>
    <col min="12030" max="12030" width="11.7109375" style="1" customWidth="1"/>
    <col min="12031" max="12031" width="18.140625" style="1" customWidth="1"/>
    <col min="12032" max="12032" width="15.5703125" style="1" customWidth="1"/>
    <col min="12033" max="12033" width="18.42578125" style="1" customWidth="1"/>
    <col min="12034" max="12034" width="17.85546875" style="1" customWidth="1"/>
    <col min="12035" max="12035" width="16.7109375" style="1" customWidth="1"/>
    <col min="12036" max="12036" width="15.7109375" style="1" customWidth="1"/>
    <col min="12037" max="12037" width="16.28515625" style="1" customWidth="1"/>
    <col min="12038" max="12039" width="15.28515625" style="1" customWidth="1"/>
    <col min="12040" max="12040" width="15.85546875" style="1" customWidth="1"/>
    <col min="12041" max="12282" width="9.140625" style="1"/>
    <col min="12283" max="12283" width="1.7109375" style="1" customWidth="1"/>
    <col min="12284" max="12284" width="12.42578125" style="1" customWidth="1"/>
    <col min="12285" max="12285" width="14.5703125" style="1" customWidth="1"/>
    <col min="12286" max="12286" width="11.7109375" style="1" customWidth="1"/>
    <col min="12287" max="12287" width="18.140625" style="1" customWidth="1"/>
    <col min="12288" max="12288" width="15.5703125" style="1" customWidth="1"/>
    <col min="12289" max="12289" width="18.42578125" style="1" customWidth="1"/>
    <col min="12290" max="12290" width="17.85546875" style="1" customWidth="1"/>
    <col min="12291" max="12291" width="16.7109375" style="1" customWidth="1"/>
    <col min="12292" max="12292" width="15.7109375" style="1" customWidth="1"/>
    <col min="12293" max="12293" width="16.28515625" style="1" customWidth="1"/>
    <col min="12294" max="12295" width="15.28515625" style="1" customWidth="1"/>
    <col min="12296" max="12296" width="15.85546875" style="1" customWidth="1"/>
    <col min="12297" max="12538" width="9.140625" style="1"/>
    <col min="12539" max="12539" width="1.7109375" style="1" customWidth="1"/>
    <col min="12540" max="12540" width="12.42578125" style="1" customWidth="1"/>
    <col min="12541" max="12541" width="14.5703125" style="1" customWidth="1"/>
    <col min="12542" max="12542" width="11.7109375" style="1" customWidth="1"/>
    <col min="12543" max="12543" width="18.140625" style="1" customWidth="1"/>
    <col min="12544" max="12544" width="15.5703125" style="1" customWidth="1"/>
    <col min="12545" max="12545" width="18.42578125" style="1" customWidth="1"/>
    <col min="12546" max="12546" width="17.85546875" style="1" customWidth="1"/>
    <col min="12547" max="12547" width="16.7109375" style="1" customWidth="1"/>
    <col min="12548" max="12548" width="15.7109375" style="1" customWidth="1"/>
    <col min="12549" max="12549" width="16.28515625" style="1" customWidth="1"/>
    <col min="12550" max="12551" width="15.28515625" style="1" customWidth="1"/>
    <col min="12552" max="12552" width="15.85546875" style="1" customWidth="1"/>
    <col min="12553" max="12794" width="9.140625" style="1"/>
    <col min="12795" max="12795" width="1.7109375" style="1" customWidth="1"/>
    <col min="12796" max="12796" width="12.42578125" style="1" customWidth="1"/>
    <col min="12797" max="12797" width="14.5703125" style="1" customWidth="1"/>
    <col min="12798" max="12798" width="11.7109375" style="1" customWidth="1"/>
    <col min="12799" max="12799" width="18.140625" style="1" customWidth="1"/>
    <col min="12800" max="12800" width="15.5703125" style="1" customWidth="1"/>
    <col min="12801" max="12801" width="18.42578125" style="1" customWidth="1"/>
    <col min="12802" max="12802" width="17.85546875" style="1" customWidth="1"/>
    <col min="12803" max="12803" width="16.7109375" style="1" customWidth="1"/>
    <col min="12804" max="12804" width="15.7109375" style="1" customWidth="1"/>
    <col min="12805" max="12805" width="16.28515625" style="1" customWidth="1"/>
    <col min="12806" max="12807" width="15.28515625" style="1" customWidth="1"/>
    <col min="12808" max="12808" width="15.85546875" style="1" customWidth="1"/>
    <col min="12809" max="13050" width="9.140625" style="1"/>
    <col min="13051" max="13051" width="1.7109375" style="1" customWidth="1"/>
    <col min="13052" max="13052" width="12.42578125" style="1" customWidth="1"/>
    <col min="13053" max="13053" width="14.5703125" style="1" customWidth="1"/>
    <col min="13054" max="13054" width="11.7109375" style="1" customWidth="1"/>
    <col min="13055" max="13055" width="18.140625" style="1" customWidth="1"/>
    <col min="13056" max="13056" width="15.5703125" style="1" customWidth="1"/>
    <col min="13057" max="13057" width="18.42578125" style="1" customWidth="1"/>
    <col min="13058" max="13058" width="17.85546875" style="1" customWidth="1"/>
    <col min="13059" max="13059" width="16.7109375" style="1" customWidth="1"/>
    <col min="13060" max="13060" width="15.7109375" style="1" customWidth="1"/>
    <col min="13061" max="13061" width="16.28515625" style="1" customWidth="1"/>
    <col min="13062" max="13063" width="15.28515625" style="1" customWidth="1"/>
    <col min="13064" max="13064" width="15.85546875" style="1" customWidth="1"/>
    <col min="13065" max="13306" width="9.140625" style="1"/>
    <col min="13307" max="13307" width="1.7109375" style="1" customWidth="1"/>
    <col min="13308" max="13308" width="12.42578125" style="1" customWidth="1"/>
    <col min="13309" max="13309" width="14.5703125" style="1" customWidth="1"/>
    <col min="13310" max="13310" width="11.7109375" style="1" customWidth="1"/>
    <col min="13311" max="13311" width="18.140625" style="1" customWidth="1"/>
    <col min="13312" max="13312" width="15.5703125" style="1" customWidth="1"/>
    <col min="13313" max="13313" width="18.42578125" style="1" customWidth="1"/>
    <col min="13314" max="13314" width="17.85546875" style="1" customWidth="1"/>
    <col min="13315" max="13315" width="16.7109375" style="1" customWidth="1"/>
    <col min="13316" max="13316" width="15.7109375" style="1" customWidth="1"/>
    <col min="13317" max="13317" width="16.28515625" style="1" customWidth="1"/>
    <col min="13318" max="13319" width="15.28515625" style="1" customWidth="1"/>
    <col min="13320" max="13320" width="15.85546875" style="1" customWidth="1"/>
    <col min="13321" max="13562" width="9.140625" style="1"/>
    <col min="13563" max="13563" width="1.7109375" style="1" customWidth="1"/>
    <col min="13564" max="13564" width="12.42578125" style="1" customWidth="1"/>
    <col min="13565" max="13565" width="14.5703125" style="1" customWidth="1"/>
    <col min="13566" max="13566" width="11.7109375" style="1" customWidth="1"/>
    <col min="13567" max="13567" width="18.140625" style="1" customWidth="1"/>
    <col min="13568" max="13568" width="15.5703125" style="1" customWidth="1"/>
    <col min="13569" max="13569" width="18.42578125" style="1" customWidth="1"/>
    <col min="13570" max="13570" width="17.85546875" style="1" customWidth="1"/>
    <col min="13571" max="13571" width="16.7109375" style="1" customWidth="1"/>
    <col min="13572" max="13572" width="15.7109375" style="1" customWidth="1"/>
    <col min="13573" max="13573" width="16.28515625" style="1" customWidth="1"/>
    <col min="13574" max="13575" width="15.28515625" style="1" customWidth="1"/>
    <col min="13576" max="13576" width="15.85546875" style="1" customWidth="1"/>
    <col min="13577" max="13818" width="9.140625" style="1"/>
    <col min="13819" max="13819" width="1.7109375" style="1" customWidth="1"/>
    <col min="13820" max="13820" width="12.42578125" style="1" customWidth="1"/>
    <col min="13821" max="13821" width="14.5703125" style="1" customWidth="1"/>
    <col min="13822" max="13822" width="11.7109375" style="1" customWidth="1"/>
    <col min="13823" max="13823" width="18.140625" style="1" customWidth="1"/>
    <col min="13824" max="13824" width="15.5703125" style="1" customWidth="1"/>
    <col min="13825" max="13825" width="18.42578125" style="1" customWidth="1"/>
    <col min="13826" max="13826" width="17.85546875" style="1" customWidth="1"/>
    <col min="13827" max="13827" width="16.7109375" style="1" customWidth="1"/>
    <col min="13828" max="13828" width="15.7109375" style="1" customWidth="1"/>
    <col min="13829" max="13829" width="16.28515625" style="1" customWidth="1"/>
    <col min="13830" max="13831" width="15.28515625" style="1" customWidth="1"/>
    <col min="13832" max="13832" width="15.85546875" style="1" customWidth="1"/>
    <col min="13833" max="14074" width="9.140625" style="1"/>
    <col min="14075" max="14075" width="1.7109375" style="1" customWidth="1"/>
    <col min="14076" max="14076" width="12.42578125" style="1" customWidth="1"/>
    <col min="14077" max="14077" width="14.5703125" style="1" customWidth="1"/>
    <col min="14078" max="14078" width="11.7109375" style="1" customWidth="1"/>
    <col min="14079" max="14079" width="18.140625" style="1" customWidth="1"/>
    <col min="14080" max="14080" width="15.5703125" style="1" customWidth="1"/>
    <col min="14081" max="14081" width="18.42578125" style="1" customWidth="1"/>
    <col min="14082" max="14082" width="17.85546875" style="1" customWidth="1"/>
    <col min="14083" max="14083" width="16.7109375" style="1" customWidth="1"/>
    <col min="14084" max="14084" width="15.7109375" style="1" customWidth="1"/>
    <col min="14085" max="14085" width="16.28515625" style="1" customWidth="1"/>
    <col min="14086" max="14087" width="15.28515625" style="1" customWidth="1"/>
    <col min="14088" max="14088" width="15.85546875" style="1" customWidth="1"/>
    <col min="14089" max="14330" width="9.140625" style="1"/>
    <col min="14331" max="14331" width="1.7109375" style="1" customWidth="1"/>
    <col min="14332" max="14332" width="12.42578125" style="1" customWidth="1"/>
    <col min="14333" max="14333" width="14.5703125" style="1" customWidth="1"/>
    <col min="14334" max="14334" width="11.7109375" style="1" customWidth="1"/>
    <col min="14335" max="14335" width="18.140625" style="1" customWidth="1"/>
    <col min="14336" max="14336" width="15.5703125" style="1" customWidth="1"/>
    <col min="14337" max="14337" width="18.42578125" style="1" customWidth="1"/>
    <col min="14338" max="14338" width="17.85546875" style="1" customWidth="1"/>
    <col min="14339" max="14339" width="16.7109375" style="1" customWidth="1"/>
    <col min="14340" max="14340" width="15.7109375" style="1" customWidth="1"/>
    <col min="14341" max="14341" width="16.28515625" style="1" customWidth="1"/>
    <col min="14342" max="14343" width="15.28515625" style="1" customWidth="1"/>
    <col min="14344" max="14344" width="15.85546875" style="1" customWidth="1"/>
    <col min="14345" max="14586" width="9.140625" style="1"/>
    <col min="14587" max="14587" width="1.7109375" style="1" customWidth="1"/>
    <col min="14588" max="14588" width="12.42578125" style="1" customWidth="1"/>
    <col min="14589" max="14589" width="14.5703125" style="1" customWidth="1"/>
    <col min="14590" max="14590" width="11.7109375" style="1" customWidth="1"/>
    <col min="14591" max="14591" width="18.140625" style="1" customWidth="1"/>
    <col min="14592" max="14592" width="15.5703125" style="1" customWidth="1"/>
    <col min="14593" max="14593" width="18.42578125" style="1" customWidth="1"/>
    <col min="14594" max="14594" width="17.85546875" style="1" customWidth="1"/>
    <col min="14595" max="14595" width="16.7109375" style="1" customWidth="1"/>
    <col min="14596" max="14596" width="15.7109375" style="1" customWidth="1"/>
    <col min="14597" max="14597" width="16.28515625" style="1" customWidth="1"/>
    <col min="14598" max="14599" width="15.28515625" style="1" customWidth="1"/>
    <col min="14600" max="14600" width="15.85546875" style="1" customWidth="1"/>
    <col min="14601" max="14842" width="9.140625" style="1"/>
    <col min="14843" max="14843" width="1.7109375" style="1" customWidth="1"/>
    <col min="14844" max="14844" width="12.42578125" style="1" customWidth="1"/>
    <col min="14845" max="14845" width="14.5703125" style="1" customWidth="1"/>
    <col min="14846" max="14846" width="11.7109375" style="1" customWidth="1"/>
    <col min="14847" max="14847" width="18.140625" style="1" customWidth="1"/>
    <col min="14848" max="14848" width="15.5703125" style="1" customWidth="1"/>
    <col min="14849" max="14849" width="18.42578125" style="1" customWidth="1"/>
    <col min="14850" max="14850" width="17.85546875" style="1" customWidth="1"/>
    <col min="14851" max="14851" width="16.7109375" style="1" customWidth="1"/>
    <col min="14852" max="14852" width="15.7109375" style="1" customWidth="1"/>
    <col min="14853" max="14853" width="16.28515625" style="1" customWidth="1"/>
    <col min="14854" max="14855" width="15.28515625" style="1" customWidth="1"/>
    <col min="14856" max="14856" width="15.85546875" style="1" customWidth="1"/>
    <col min="14857" max="15098" width="9.140625" style="1"/>
    <col min="15099" max="15099" width="1.7109375" style="1" customWidth="1"/>
    <col min="15100" max="15100" width="12.42578125" style="1" customWidth="1"/>
    <col min="15101" max="15101" width="14.5703125" style="1" customWidth="1"/>
    <col min="15102" max="15102" width="11.7109375" style="1" customWidth="1"/>
    <col min="15103" max="15103" width="18.140625" style="1" customWidth="1"/>
    <col min="15104" max="15104" width="15.5703125" style="1" customWidth="1"/>
    <col min="15105" max="15105" width="18.42578125" style="1" customWidth="1"/>
    <col min="15106" max="15106" width="17.85546875" style="1" customWidth="1"/>
    <col min="15107" max="15107" width="16.7109375" style="1" customWidth="1"/>
    <col min="15108" max="15108" width="15.7109375" style="1" customWidth="1"/>
    <col min="15109" max="15109" width="16.28515625" style="1" customWidth="1"/>
    <col min="15110" max="15111" width="15.28515625" style="1" customWidth="1"/>
    <col min="15112" max="15112" width="15.85546875" style="1" customWidth="1"/>
    <col min="15113" max="15354" width="9.140625" style="1"/>
    <col min="15355" max="15355" width="1.7109375" style="1" customWidth="1"/>
    <col min="15356" max="15356" width="12.42578125" style="1" customWidth="1"/>
    <col min="15357" max="15357" width="14.5703125" style="1" customWidth="1"/>
    <col min="15358" max="15358" width="11.7109375" style="1" customWidth="1"/>
    <col min="15359" max="15359" width="18.140625" style="1" customWidth="1"/>
    <col min="15360" max="15360" width="15.5703125" style="1" customWidth="1"/>
    <col min="15361" max="15361" width="18.42578125" style="1" customWidth="1"/>
    <col min="15362" max="15362" width="17.85546875" style="1" customWidth="1"/>
    <col min="15363" max="15363" width="16.7109375" style="1" customWidth="1"/>
    <col min="15364" max="15364" width="15.7109375" style="1" customWidth="1"/>
    <col min="15365" max="15365" width="16.28515625" style="1" customWidth="1"/>
    <col min="15366" max="15367" width="15.28515625" style="1" customWidth="1"/>
    <col min="15368" max="15368" width="15.85546875" style="1" customWidth="1"/>
    <col min="15369" max="15610" width="9.140625" style="1"/>
    <col min="15611" max="15611" width="1.7109375" style="1" customWidth="1"/>
    <col min="15612" max="15612" width="12.42578125" style="1" customWidth="1"/>
    <col min="15613" max="15613" width="14.5703125" style="1" customWidth="1"/>
    <col min="15614" max="15614" width="11.7109375" style="1" customWidth="1"/>
    <col min="15615" max="15615" width="18.140625" style="1" customWidth="1"/>
    <col min="15616" max="15616" width="15.5703125" style="1" customWidth="1"/>
    <col min="15617" max="15617" width="18.42578125" style="1" customWidth="1"/>
    <col min="15618" max="15618" width="17.85546875" style="1" customWidth="1"/>
    <col min="15619" max="15619" width="16.7109375" style="1" customWidth="1"/>
    <col min="15620" max="15620" width="15.7109375" style="1" customWidth="1"/>
    <col min="15621" max="15621" width="16.28515625" style="1" customWidth="1"/>
    <col min="15622" max="15623" width="15.28515625" style="1" customWidth="1"/>
    <col min="15624" max="15624" width="15.85546875" style="1" customWidth="1"/>
    <col min="15625" max="15866" width="9.140625" style="1"/>
    <col min="15867" max="15867" width="1.7109375" style="1" customWidth="1"/>
    <col min="15868" max="15868" width="12.42578125" style="1" customWidth="1"/>
    <col min="15869" max="15869" width="14.5703125" style="1" customWidth="1"/>
    <col min="15870" max="15870" width="11.7109375" style="1" customWidth="1"/>
    <col min="15871" max="15871" width="18.140625" style="1" customWidth="1"/>
    <col min="15872" max="15872" width="15.5703125" style="1" customWidth="1"/>
    <col min="15873" max="15873" width="18.42578125" style="1" customWidth="1"/>
    <col min="15874" max="15874" width="17.85546875" style="1" customWidth="1"/>
    <col min="15875" max="15875" width="16.7109375" style="1" customWidth="1"/>
    <col min="15876" max="15876" width="15.7109375" style="1" customWidth="1"/>
    <col min="15877" max="15877" width="16.28515625" style="1" customWidth="1"/>
    <col min="15878" max="15879" width="15.28515625" style="1" customWidth="1"/>
    <col min="15880" max="15880" width="15.85546875" style="1" customWidth="1"/>
    <col min="15881" max="16122" width="9.140625" style="1"/>
    <col min="16123" max="16123" width="1.7109375" style="1" customWidth="1"/>
    <col min="16124" max="16124" width="12.42578125" style="1" customWidth="1"/>
    <col min="16125" max="16125" width="14.5703125" style="1" customWidth="1"/>
    <col min="16126" max="16126" width="11.7109375" style="1" customWidth="1"/>
    <col min="16127" max="16127" width="18.140625" style="1" customWidth="1"/>
    <col min="16128" max="16128" width="15.5703125" style="1" customWidth="1"/>
    <col min="16129" max="16129" width="18.42578125" style="1" customWidth="1"/>
    <col min="16130" max="16130" width="17.85546875" style="1" customWidth="1"/>
    <col min="16131" max="16131" width="16.7109375" style="1" customWidth="1"/>
    <col min="16132" max="16132" width="15.7109375" style="1" customWidth="1"/>
    <col min="16133" max="16133" width="16.28515625" style="1" customWidth="1"/>
    <col min="16134" max="16135" width="15.28515625" style="1" customWidth="1"/>
    <col min="16136" max="16136" width="15.85546875" style="1" customWidth="1"/>
    <col min="16137" max="16384" width="9.140625" style="1"/>
  </cols>
  <sheetData>
    <row r="2" spans="2:17" ht="13.5" thickBot="1" x14ac:dyDescent="0.25">
      <c r="B2" s="9"/>
      <c r="E2" s="33"/>
      <c r="F2" s="32"/>
      <c r="H2" s="31"/>
    </row>
    <row r="3" spans="2:17" ht="13.5" thickBot="1" x14ac:dyDescent="0.25">
      <c r="G3" s="31"/>
      <c r="H3" s="31"/>
      <c r="I3" s="9"/>
      <c r="K3" s="29" t="s">
        <v>12</v>
      </c>
      <c r="L3" s="30">
        <v>496</v>
      </c>
      <c r="M3" s="29" t="s">
        <v>1</v>
      </c>
      <c r="N3" s="28">
        <v>0.06</v>
      </c>
    </row>
    <row r="4" spans="2:17" x14ac:dyDescent="0.2">
      <c r="B4" s="27" t="s">
        <v>11</v>
      </c>
      <c r="C4" s="27"/>
      <c r="D4" s="27"/>
      <c r="E4" s="20"/>
      <c r="F4" s="20"/>
      <c r="G4" s="26"/>
      <c r="H4" s="26"/>
      <c r="I4" s="26"/>
      <c r="J4" s="26"/>
      <c r="K4" s="25" t="s">
        <v>10</v>
      </c>
      <c r="L4" s="24"/>
      <c r="M4" s="24"/>
      <c r="N4" s="23"/>
    </row>
    <row r="5" spans="2:17" x14ac:dyDescent="0.2">
      <c r="B5" s="22" t="s">
        <v>9</v>
      </c>
      <c r="C5" s="22" t="s">
        <v>8</v>
      </c>
      <c r="D5" s="22" t="s">
        <v>7</v>
      </c>
      <c r="E5" s="20" t="s">
        <v>6</v>
      </c>
      <c r="F5" s="21" t="s">
        <v>5</v>
      </c>
      <c r="G5" s="20" t="s">
        <v>3</v>
      </c>
      <c r="H5" s="20" t="s">
        <v>2</v>
      </c>
      <c r="I5" s="20" t="s">
        <v>1</v>
      </c>
      <c r="J5" s="20" t="s">
        <v>4</v>
      </c>
      <c r="K5" s="19" t="s">
        <v>3</v>
      </c>
      <c r="L5" s="19" t="s">
        <v>2</v>
      </c>
      <c r="M5" s="19" t="s">
        <v>1</v>
      </c>
      <c r="N5" s="19" t="s">
        <v>0</v>
      </c>
    </row>
    <row r="6" spans="2:17" x14ac:dyDescent="0.2">
      <c r="B6" s="7">
        <v>0</v>
      </c>
      <c r="C6" s="8">
        <v>42054</v>
      </c>
      <c r="D6" s="7"/>
      <c r="E6" s="6">
        <v>0</v>
      </c>
      <c r="F6" s="5"/>
      <c r="G6" s="18">
        <v>1000676.0041733891</v>
      </c>
      <c r="H6" s="4"/>
      <c r="I6" s="4"/>
      <c r="J6" s="4"/>
      <c r="K6" s="18">
        <f>TRUNC(G6*$L$3,2)</f>
        <v>496335298.06999999</v>
      </c>
      <c r="L6" s="4">
        <f>TRUNC(H6*$L$3,2)</f>
        <v>0</v>
      </c>
      <c r="M6" s="4">
        <f>TRUNC(I6*$L$3,2)</f>
        <v>0</v>
      </c>
      <c r="N6" s="4">
        <f>TRUNC(J6*$L$3,2)</f>
        <v>0</v>
      </c>
      <c r="O6" s="16"/>
      <c r="P6" s="17"/>
      <c r="Q6" s="16"/>
    </row>
    <row r="7" spans="2:17" x14ac:dyDescent="0.2">
      <c r="B7" s="7">
        <v>1</v>
      </c>
      <c r="C7" s="8">
        <v>42064</v>
      </c>
      <c r="D7" s="7">
        <f>C7-C6</f>
        <v>10</v>
      </c>
      <c r="E7" s="6">
        <v>0</v>
      </c>
      <c r="F7" s="14"/>
      <c r="G7" s="4">
        <f>IF(E7=0,TRUNC(TRUNC(1+F7,8)*(ROUND(((1+$N$3)^(1/12))^(D7/30)-1,9))*G6+G6*TRUNC(1+F7,8),8),TRUNC((G6-H6)*TRUNC(1+F7,8),8))</f>
        <v>1002296.9902264701</v>
      </c>
      <c r="H7" s="4">
        <f>TRUNC(G7*E7,8)</f>
        <v>0</v>
      </c>
      <c r="I7" s="4">
        <f>IF(H7=0,0,TRUNC((ROUND((1+$N$3)^(1/12)-1,9))*G7,8))</f>
        <v>0</v>
      </c>
      <c r="J7" s="4">
        <f>IF(H7=0,0,TRUNC(I7+H7,2))</f>
        <v>0</v>
      </c>
      <c r="K7" s="4">
        <f>TRUNC(G7*$L$3,2)</f>
        <v>497139307.14999998</v>
      </c>
      <c r="L7" s="4">
        <f>TRUNC(H7*$L$3,2)</f>
        <v>0</v>
      </c>
      <c r="M7" s="4">
        <f>TRUNC(I7*$L$3,2)</f>
        <v>0</v>
      </c>
      <c r="N7" s="4">
        <f>TRUNC(J7*$L$3,2)</f>
        <v>0</v>
      </c>
      <c r="P7" s="10"/>
    </row>
    <row r="8" spans="2:17" x14ac:dyDescent="0.2">
      <c r="B8" s="7">
        <v>2</v>
      </c>
      <c r="C8" s="8">
        <v>42095</v>
      </c>
      <c r="D8" s="7">
        <v>30</v>
      </c>
      <c r="E8" s="6">
        <v>8.2143200000000006E-3</v>
      </c>
      <c r="F8" s="14"/>
      <c r="G8" s="4">
        <f>IF(E8=0,TRUNC(TRUNC(1+F8,8)*(ROUND((1+$N$3)^(1/12)-1,9))*G7+G7*TRUNC(1+F8,8),8),TRUNC((G7-H7)*TRUNC(1+F8,8),8))</f>
        <v>1002296.9902264701</v>
      </c>
      <c r="H8" s="4">
        <f>TRUNC(G8*E8,8)</f>
        <v>8233.1882127499994</v>
      </c>
      <c r="I8" s="4">
        <f>IF(H8=0,0,TRUNC((ROUND((1+$N$3)^(1/12)-1,9))*G8,8))</f>
        <v>4878.7317170699998</v>
      </c>
      <c r="J8" s="4">
        <f>IF(H8=0,0,TRUNC(I8+H8,2))</f>
        <v>13111.91</v>
      </c>
      <c r="K8" s="4">
        <f>TRUNC(G8*$L$3,2)</f>
        <v>497139307.14999998</v>
      </c>
      <c r="L8" s="4">
        <f>TRUNC(H8*$L$3,2)</f>
        <v>4083661.35</v>
      </c>
      <c r="M8" s="4">
        <f>TRUNC(I8*$L$3,2)</f>
        <v>2419850.9300000002</v>
      </c>
      <c r="N8" s="4">
        <f>TRUNC(J8*$L$3,2)</f>
        <v>6503507.3600000003</v>
      </c>
      <c r="O8" s="15"/>
      <c r="P8" s="10"/>
    </row>
    <row r="9" spans="2:17" x14ac:dyDescent="0.2">
      <c r="B9" s="7">
        <v>3</v>
      </c>
      <c r="C9" s="8">
        <v>42125</v>
      </c>
      <c r="D9" s="7">
        <v>30</v>
      </c>
      <c r="E9" s="6">
        <v>8.2663300000000006E-3</v>
      </c>
      <c r="F9" s="14"/>
      <c r="G9" s="4">
        <f>IF(E9=0,TRUNC(TRUNC(1+F9,8)*(ROUND((1+$N$3)^(1/12)-1,9))*G8+G8*TRUNC(1+F9,8),8),TRUNC((G8-H8)*TRUNC(1+F9,8),8))</f>
        <v>994063.80201372004</v>
      </c>
      <c r="H9" s="4">
        <f>TRUNC(G9*E9,8)</f>
        <v>8217.2594284999996</v>
      </c>
      <c r="I9" s="4">
        <f>IF(H9=0,0,TRUNC((ROUND((1+$N$3)^(1/12)-1,9))*G9,8))</f>
        <v>4838.6562535499997</v>
      </c>
      <c r="J9" s="4">
        <f>IF(H9=0,0,TRUNC(I9+H9,2))</f>
        <v>13055.91</v>
      </c>
      <c r="K9" s="4">
        <f>TRUNC(G9*$L$3,2)</f>
        <v>493055645.79000002</v>
      </c>
      <c r="L9" s="4">
        <f>TRUNC(H9*$L$3,2)</f>
        <v>4075760.67</v>
      </c>
      <c r="M9" s="4">
        <f>TRUNC(I9*$L$3,2)</f>
        <v>2399973.5</v>
      </c>
      <c r="N9" s="4">
        <f>TRUNC(J9*$L$3,2)</f>
        <v>6475731.3600000003</v>
      </c>
      <c r="P9" s="10"/>
    </row>
    <row r="10" spans="2:17" x14ac:dyDescent="0.2">
      <c r="B10" s="7">
        <v>4</v>
      </c>
      <c r="C10" s="8">
        <v>42156</v>
      </c>
      <c r="D10" s="7">
        <v>30</v>
      </c>
      <c r="E10" s="6">
        <v>8.3157000000000005E-3</v>
      </c>
      <c r="F10" s="5"/>
      <c r="G10" s="4">
        <f>IF(E10=0,TRUNC(TRUNC(1+F10,8)*(ROUND((1+$N$3)^(1/12)-1,9))*G9+G9*TRUNC(1+F10,8),8),TRUNC((G9-H9)*TRUNC(1+F10,8),8))</f>
        <v>985846.54258521996</v>
      </c>
      <c r="H10" s="4">
        <f>TRUNC(G10*E10,8)</f>
        <v>8198.0040941700008</v>
      </c>
      <c r="I10" s="4">
        <f>IF(H10=0,0,TRUNC((ROUND((1+$N$3)^(1/12)-1,9))*G10,8))</f>
        <v>4798.6583241999997</v>
      </c>
      <c r="J10" s="4">
        <f>IF(H10=0,0,TRUNC(I10+H10,2))</f>
        <v>12996.66</v>
      </c>
      <c r="K10" s="4">
        <f>TRUNC(G10*$L$3,2)</f>
        <v>488979885.12</v>
      </c>
      <c r="L10" s="4">
        <f>TRUNC(H10*$L$3,2)</f>
        <v>4066210.03</v>
      </c>
      <c r="M10" s="4">
        <f>TRUNC(I10*$L$3,2)</f>
        <v>2380134.52</v>
      </c>
      <c r="N10" s="4">
        <f>TRUNC(J10*$L$3,2)</f>
        <v>6446343.3600000003</v>
      </c>
      <c r="P10" s="10"/>
    </row>
    <row r="11" spans="2:17" x14ac:dyDescent="0.2">
      <c r="B11" s="7">
        <v>5</v>
      </c>
      <c r="C11" s="8">
        <v>42186</v>
      </c>
      <c r="D11" s="7">
        <v>30</v>
      </c>
      <c r="E11" s="6">
        <v>8.3741000000000006E-3</v>
      </c>
      <c r="F11" s="5"/>
      <c r="G11" s="4">
        <f>IF(E11=0,TRUNC(TRUNC(1+F11,8)*(ROUND((1+$N$3)^(1/12)-1,9))*G10+G10*TRUNC(1+F11,8),8),TRUNC((G10-H10)*TRUNC(1+F11,8),8))</f>
        <v>977648.53849105001</v>
      </c>
      <c r="H11" s="4">
        <f>TRUNC(G11*E11,8)</f>
        <v>8186.9266261700004</v>
      </c>
      <c r="I11" s="4">
        <f>IF(H11=0,0,TRUNC((ROUND((1+$N$3)^(1/12)-1,9))*G11,8))</f>
        <v>4758.7541211799999</v>
      </c>
      <c r="J11" s="4">
        <f>IF(H11=0,0,TRUNC(I11+H11,2))</f>
        <v>12945.68</v>
      </c>
      <c r="K11" s="4">
        <f>TRUNC(G11*$L$3,2)</f>
        <v>484913675.08999997</v>
      </c>
      <c r="L11" s="4">
        <f>TRUNC(H11*$L$3,2)</f>
        <v>4060715.6</v>
      </c>
      <c r="M11" s="4">
        <f>TRUNC(I11*$L$3,2)</f>
        <v>2360342.04</v>
      </c>
      <c r="N11" s="4">
        <f>TRUNC(J11*$L$3,2)</f>
        <v>6421057.2800000003</v>
      </c>
      <c r="P11" s="10"/>
    </row>
    <row r="12" spans="2:17" x14ac:dyDescent="0.2">
      <c r="B12" s="13">
        <v>6</v>
      </c>
      <c r="C12" s="8">
        <v>42217</v>
      </c>
      <c r="D12" s="7">
        <v>30</v>
      </c>
      <c r="E12" s="6">
        <v>8.4212000000000002E-3</v>
      </c>
      <c r="F12" s="5"/>
      <c r="G12" s="4">
        <f>IF(E12=0,TRUNC(TRUNC(1+F12,8)*(ROUND((1+$N$3)^(1/12)-1,9))*G11+G11*TRUNC(1+F12,8),8),TRUNC((G11-H11)*TRUNC(1+F12,8),8))</f>
        <v>969461.61186487996</v>
      </c>
      <c r="H12" s="4">
        <f>TRUNC(G12*E12,8)</f>
        <v>8164.0301258299996</v>
      </c>
      <c r="I12" s="4">
        <f>IF(H12=0,0,TRUNC((ROUND((1+$N$3)^(1/12)-1,9))*G12,8))</f>
        <v>4718.9038382899998</v>
      </c>
      <c r="J12" s="4">
        <f>IF(H12=0,0,TRUNC(I12+H12,2))</f>
        <v>12882.93</v>
      </c>
      <c r="K12" s="4">
        <f>TRUNC(G12*$L$3,2)</f>
        <v>480852959.48000002</v>
      </c>
      <c r="L12" s="4">
        <f>TRUNC(H12*$L$3,2)</f>
        <v>4049358.94</v>
      </c>
      <c r="M12" s="4">
        <f>TRUNC(I12*$L$3,2)</f>
        <v>2340576.2999999998</v>
      </c>
      <c r="N12" s="4">
        <f>TRUNC(J12*$L$3,2)</f>
        <v>6389933.2800000003</v>
      </c>
      <c r="P12" s="10"/>
    </row>
    <row r="13" spans="2:17" x14ac:dyDescent="0.2">
      <c r="B13" s="13">
        <v>7</v>
      </c>
      <c r="C13" s="8">
        <v>42248</v>
      </c>
      <c r="D13" s="7">
        <v>30</v>
      </c>
      <c r="E13" s="6">
        <v>8.4509700000000004E-3</v>
      </c>
      <c r="F13" s="5"/>
      <c r="G13" s="4">
        <f>IF(E13=0,TRUNC(TRUNC(1+F13,8)*(ROUND((1+$N$3)^(1/12)-1,9))*G12+G12*TRUNC(1+F13,8),8),TRUNC((G12-H12)*TRUNC(1+F13,8),8))</f>
        <v>961297.58173904999</v>
      </c>
      <c r="H13" s="4">
        <f>TRUNC(G13*E13,8)</f>
        <v>8123.8970243399999</v>
      </c>
      <c r="I13" s="4">
        <f>IF(H13=0,0,TRUNC((ROUND((1+$N$3)^(1/12)-1,9))*G13,8))</f>
        <v>4679.1650052900004</v>
      </c>
      <c r="J13" s="4">
        <f>IF(H13=0,0,TRUNC(I13+H13,2))</f>
        <v>12803.06</v>
      </c>
      <c r="K13" s="4">
        <f>TRUNC(G13*$L$3,2)</f>
        <v>476803600.54000002</v>
      </c>
      <c r="L13" s="4">
        <f>TRUNC(H13*$L$3,2)</f>
        <v>4029452.92</v>
      </c>
      <c r="M13" s="4">
        <f>TRUNC(I13*$L$3,2)</f>
        <v>2320865.84</v>
      </c>
      <c r="N13" s="4">
        <f>TRUNC(J13*$L$3,2)</f>
        <v>6350317.7599999998</v>
      </c>
      <c r="P13" s="10"/>
    </row>
    <row r="14" spans="2:17" x14ac:dyDescent="0.2">
      <c r="B14" s="13">
        <v>8</v>
      </c>
      <c r="C14" s="8">
        <v>42278</v>
      </c>
      <c r="D14" s="7">
        <v>30</v>
      </c>
      <c r="E14" s="6">
        <v>8.5094599999999999E-3</v>
      </c>
      <c r="F14" s="5"/>
      <c r="G14" s="4">
        <f>IF(E14=0,TRUNC(TRUNC(1+F14,8)*(ROUND((1+$N$3)^(1/12)-1,9))*G13+G13*TRUNC(1+F14,8),8),TRUNC((G13-H13)*TRUNC(1+F14,8),8))</f>
        <v>953173.68471470999</v>
      </c>
      <c r="H14" s="4">
        <f>TRUNC(G14*E14,8)</f>
        <v>8110.9933431299996</v>
      </c>
      <c r="I14" s="4">
        <f>IF(H14=0,0,TRUNC((ROUND((1+$N$3)^(1/12)-1,9))*G14,8))</f>
        <v>4639.6215222000001</v>
      </c>
      <c r="J14" s="4">
        <f>IF(H14=0,0,TRUNC(I14+H14,2))</f>
        <v>12750.61</v>
      </c>
      <c r="K14" s="4">
        <f>TRUNC(G14*$L$3,2)</f>
        <v>472774147.61000001</v>
      </c>
      <c r="L14" s="4">
        <f>TRUNC(H14*$L$3,2)</f>
        <v>4023052.69</v>
      </c>
      <c r="M14" s="4">
        <f>TRUNC(I14*$L$3,2)</f>
        <v>2301252.27</v>
      </c>
      <c r="N14" s="4">
        <f>TRUNC(J14*$L$3,2)</f>
        <v>6324302.5599999996</v>
      </c>
      <c r="P14" s="10"/>
    </row>
    <row r="15" spans="2:17" x14ac:dyDescent="0.2">
      <c r="B15" s="7">
        <v>9</v>
      </c>
      <c r="C15" s="8">
        <v>42309</v>
      </c>
      <c r="D15" s="7">
        <v>30</v>
      </c>
      <c r="E15" s="6">
        <v>8.5592299999999993E-3</v>
      </c>
      <c r="F15" s="5"/>
      <c r="G15" s="4">
        <f>IF(E15=0,TRUNC(TRUNC(1+F15,8)*(ROUND((1+$N$3)^(1/12)-1,9))*G14+G14*TRUNC(1+F15,8),8),TRUNC((G14-H14)*TRUNC(1+F15,8),8))</f>
        <v>945062.69137158</v>
      </c>
      <c r="H15" s="4">
        <f>TRUNC(G15*E15,8)</f>
        <v>8089.0089398600003</v>
      </c>
      <c r="I15" s="4">
        <f>IF(H15=0,0,TRUNC((ROUND((1+$N$3)^(1/12)-1,9))*G15,8))</f>
        <v>4600.1408484399999</v>
      </c>
      <c r="J15" s="4">
        <f>IF(H15=0,0,TRUNC(I15+H15,2))</f>
        <v>12689.14</v>
      </c>
      <c r="K15" s="4">
        <f>TRUNC(G15*$L$3,2)</f>
        <v>468751094.92000002</v>
      </c>
      <c r="L15" s="4">
        <f>TRUNC(H15*$L$3,2)</f>
        <v>4012148.43</v>
      </c>
      <c r="M15" s="4">
        <f>TRUNC(I15*$L$3,2)</f>
        <v>2281669.86</v>
      </c>
      <c r="N15" s="4">
        <f>TRUNC(J15*$L$3,2)</f>
        <v>6293813.4400000004</v>
      </c>
      <c r="P15" s="10"/>
    </row>
    <row r="16" spans="2:17" s="11" customFormat="1" x14ac:dyDescent="0.2">
      <c r="B16" s="13">
        <v>10</v>
      </c>
      <c r="C16" s="8">
        <v>42339</v>
      </c>
      <c r="D16" s="7">
        <v>30</v>
      </c>
      <c r="E16" s="6">
        <v>8.6103099999999995E-3</v>
      </c>
      <c r="F16" s="5"/>
      <c r="G16" s="4">
        <f>IF(E16=0,TRUNC(TRUNC(1+F16,8)*(ROUND((1+$N$3)^(1/12)-1,9))*G15+G15*TRUNC(1+F16,8),8),TRUNC((G15-H15)*TRUNC(1+F16,8),8))</f>
        <v>936973.68243171996</v>
      </c>
      <c r="H16" s="4">
        <f>TRUNC(G16*E16,8)</f>
        <v>8067.6338675699999</v>
      </c>
      <c r="I16" s="4">
        <f>IF(H16=0,0,TRUNC((ROUND((1+$N$3)^(1/12)-1,9))*G16,8))</f>
        <v>4560.76718489</v>
      </c>
      <c r="J16" s="4">
        <f>IF(H16=0,0,TRUNC(I16+H16,2))</f>
        <v>12628.4</v>
      </c>
      <c r="K16" s="4">
        <f>TRUNC(G16*$L$3,2)</f>
        <v>464738946.48000002</v>
      </c>
      <c r="L16" s="4">
        <f>TRUNC(H16*$L$3,2)</f>
        <v>4001546.39</v>
      </c>
      <c r="M16" s="4">
        <f>TRUNC(I16*$L$3,2)</f>
        <v>2262140.52</v>
      </c>
      <c r="N16" s="4">
        <f>TRUNC(J16*$L$3,2)</f>
        <v>6263686.4000000004</v>
      </c>
      <c r="P16" s="12"/>
    </row>
    <row r="17" spans="2:16" s="11" customFormat="1" x14ac:dyDescent="0.2">
      <c r="B17" s="13">
        <v>11</v>
      </c>
      <c r="C17" s="8">
        <v>42370</v>
      </c>
      <c r="D17" s="7">
        <v>30</v>
      </c>
      <c r="E17" s="6">
        <v>8.6758400000000006E-3</v>
      </c>
      <c r="F17" s="5"/>
      <c r="G17" s="4">
        <f>IF(E17=0,TRUNC(TRUNC(1+F17,8)*(ROUND((1+$N$3)^(1/12)-1,9))*G16+G16*TRUNC(1+F17,8),8),TRUNC((G16-H16)*TRUNC(1+F17,8),8))</f>
        <v>928906.04856415</v>
      </c>
      <c r="H17" s="4">
        <f>TRUNC(G17*E17,8)</f>
        <v>8059.0402523700004</v>
      </c>
      <c r="I17" s="4">
        <f>IF(H17=0,0,TRUNC((ROUND((1+$N$3)^(1/12)-1,9))*G17,8))</f>
        <v>4521.4975655899998</v>
      </c>
      <c r="J17" s="4">
        <f>IF(H17=0,0,TRUNC(I17+H17,2))</f>
        <v>12580.53</v>
      </c>
      <c r="K17" s="4">
        <f>TRUNC(G17*$L$3,2)</f>
        <v>460737400.07999998</v>
      </c>
      <c r="L17" s="4">
        <f>TRUNC(H17*$L$3,2)</f>
        <v>3997283.96</v>
      </c>
      <c r="M17" s="4">
        <f>TRUNC(I17*$L$3,2)</f>
        <v>2242662.79</v>
      </c>
      <c r="N17" s="4">
        <f>TRUNC(J17*$L$3,2)</f>
        <v>6239942.8799999999</v>
      </c>
      <c r="P17" s="12"/>
    </row>
    <row r="18" spans="2:16" x14ac:dyDescent="0.2">
      <c r="B18" s="13">
        <v>12</v>
      </c>
      <c r="C18" s="8">
        <v>42401</v>
      </c>
      <c r="D18" s="7">
        <v>30</v>
      </c>
      <c r="E18" s="6">
        <v>8.7037999999999994E-3</v>
      </c>
      <c r="F18" s="5"/>
      <c r="G18" s="4">
        <f>IF(E18=0,TRUNC(TRUNC(1+F18,8)*(ROUND((1+$N$3)^(1/12)-1,9))*G17+G17*TRUNC(1+F18,8),8),TRUNC((G17-H17)*TRUNC(1+F18,8),8))</f>
        <v>920847.00831178005</v>
      </c>
      <c r="H18" s="4">
        <f>TRUNC(G18*E18,8)</f>
        <v>8014.8681909400002</v>
      </c>
      <c r="I18" s="4">
        <f>IF(H18=0,0,TRUNC((ROUND((1+$N$3)^(1/12)-1,9))*G18,8))</f>
        <v>4482.2697761500003</v>
      </c>
      <c r="J18" s="4">
        <f>IF(H18=0,0,TRUNC(I18+H18,2))</f>
        <v>12497.13</v>
      </c>
      <c r="K18" s="4">
        <f>TRUNC(G18*$L$3,2)</f>
        <v>456740116.12</v>
      </c>
      <c r="L18" s="4">
        <f>TRUNC(H18*$L$3,2)</f>
        <v>3975374.62</v>
      </c>
      <c r="M18" s="4">
        <f>TRUNC(I18*$L$3,2)</f>
        <v>2223205.7999999998</v>
      </c>
      <c r="N18" s="4">
        <f>TRUNC(J18*$L$3,2)</f>
        <v>6198576.4800000004</v>
      </c>
      <c r="P18" s="10"/>
    </row>
    <row r="19" spans="2:16" s="11" customFormat="1" x14ac:dyDescent="0.2">
      <c r="B19" s="13">
        <v>13</v>
      </c>
      <c r="C19" s="8">
        <v>42430</v>
      </c>
      <c r="D19" s="7">
        <v>30</v>
      </c>
      <c r="E19" s="6">
        <v>8.7373799999999995E-3</v>
      </c>
      <c r="F19" s="5"/>
      <c r="G19" s="4">
        <f>IF(E19=0,TRUNC(TRUNC(1+F19,8)*(ROUND((1+$N$3)^(1/12)-1,9))*G18+G18*TRUNC(1+F19,8),8),TRUNC((G18-H18)*TRUNC(1+F19,8),8))</f>
        <v>912832.14012084005</v>
      </c>
      <c r="H19" s="4">
        <f>TRUNC(G19*E19,8)</f>
        <v>7975.7612844400001</v>
      </c>
      <c r="I19" s="4">
        <f>IF(H19=0,0,TRUNC((ROUND((1+$N$3)^(1/12)-1,9))*G19,8))</f>
        <v>4443.2569964699996</v>
      </c>
      <c r="J19" s="4">
        <f>IF(H19=0,0,TRUNC(I19+H19,2))</f>
        <v>12419.01</v>
      </c>
      <c r="K19" s="4">
        <f>TRUNC(G19*$L$3,2)</f>
        <v>452764741.49000001</v>
      </c>
      <c r="L19" s="4">
        <f>TRUNC(H19*$L$3,2)</f>
        <v>3955977.59</v>
      </c>
      <c r="M19" s="4">
        <f>TRUNC(I19*$L$3,2)</f>
        <v>2203855.4700000002</v>
      </c>
      <c r="N19" s="4">
        <f>TRUNC(J19*$L$3,2)</f>
        <v>6159828.96</v>
      </c>
      <c r="P19" s="12"/>
    </row>
    <row r="20" spans="2:16" x14ac:dyDescent="0.2">
      <c r="B20" s="7">
        <v>14</v>
      </c>
      <c r="C20" s="8">
        <v>42461</v>
      </c>
      <c r="D20" s="7">
        <v>30</v>
      </c>
      <c r="E20" s="6">
        <v>8.7704299999999992E-3</v>
      </c>
      <c r="F20" s="5"/>
      <c r="G20" s="4">
        <f>IF(E20=0,TRUNC(TRUNC(1+F20,8)*(ROUND((1+$N$3)^(1/12)-1,9))*G19+G19*TRUNC(1+F20,8),8),TRUNC((G19-H19)*TRUNC(1+F20,8),8))</f>
        <v>904856.37883639999</v>
      </c>
      <c r="H20" s="4">
        <f>TRUNC(G20*E20,8)</f>
        <v>7935.9795306300002</v>
      </c>
      <c r="I20" s="4">
        <f>IF(H20=0,0,TRUNC((ROUND((1+$N$3)^(1/12)-1,9))*G20,8))</f>
        <v>4404.4345716600001</v>
      </c>
      <c r="J20" s="4">
        <f>IF(H20=0,0,TRUNC(I20+H20,2))</f>
        <v>12340.41</v>
      </c>
      <c r="K20" s="4">
        <f>TRUNC(G20*$L$3,2)</f>
        <v>448808763.89999998</v>
      </c>
      <c r="L20" s="4">
        <f>TRUNC(H20*$L$3,2)</f>
        <v>3936245.84</v>
      </c>
      <c r="M20" s="4">
        <f>TRUNC(I20*$L$3,2)</f>
        <v>2184599.54</v>
      </c>
      <c r="N20" s="4">
        <f>TRUNC(J20*$L$3,2)</f>
        <v>6120843.3600000003</v>
      </c>
      <c r="P20" s="10"/>
    </row>
    <row r="21" spans="2:16" x14ac:dyDescent="0.2">
      <c r="B21" s="7">
        <v>15</v>
      </c>
      <c r="C21" s="8">
        <v>42491</v>
      </c>
      <c r="D21" s="7">
        <v>30</v>
      </c>
      <c r="E21" s="6">
        <v>8.8012000000000003E-3</v>
      </c>
      <c r="F21" s="5"/>
      <c r="G21" s="4">
        <f>IF(E21=0,TRUNC(TRUNC(1+F21,8)*(ROUND((1+$N$3)^(1/12)-1,9))*G20+G20*TRUNC(1+F21,8),8),TRUNC((G20-H20)*TRUNC(1+F21,8),8))</f>
        <v>896920.39930577006</v>
      </c>
      <c r="H21" s="4">
        <f>TRUNC(G21*E21,8)</f>
        <v>7893.9758183599997</v>
      </c>
      <c r="I21" s="4">
        <f>IF(H21=0,0,TRUNC((ROUND((1+$N$3)^(1/12)-1,9))*G21,8))</f>
        <v>4365.8057865600003</v>
      </c>
      <c r="J21" s="4">
        <f>IF(H21=0,0,TRUNC(I21+H21,2))</f>
        <v>12259.78</v>
      </c>
      <c r="K21" s="4">
        <f>TRUNC(G21*$L$3,2)</f>
        <v>444872518.05000001</v>
      </c>
      <c r="L21" s="4">
        <f>TRUNC(H21*$L$3,2)</f>
        <v>3915412</v>
      </c>
      <c r="M21" s="4">
        <f>TRUNC(I21*$L$3,2)</f>
        <v>2165439.67</v>
      </c>
      <c r="N21" s="4">
        <f>TRUNC(J21*$L$3,2)</f>
        <v>6080850.8799999999</v>
      </c>
      <c r="P21" s="10"/>
    </row>
    <row r="22" spans="2:16" x14ac:dyDescent="0.2">
      <c r="B22" s="7">
        <v>16</v>
      </c>
      <c r="C22" s="8">
        <v>42522</v>
      </c>
      <c r="D22" s="7">
        <v>30</v>
      </c>
      <c r="E22" s="6">
        <v>8.8429900000000002E-3</v>
      </c>
      <c r="F22" s="5"/>
      <c r="G22" s="4">
        <f>IF(E22=0,TRUNC(TRUNC(1+F22,8)*(ROUND((1+$N$3)^(1/12)-1,9))*G21+G21*TRUNC(1+F22,8),8),TRUNC((G21-H21)*TRUNC(1+F22,8),8))</f>
        <v>889026.42348740995</v>
      </c>
      <c r="H22" s="4">
        <f>TRUNC(G22*E22,8)</f>
        <v>7861.6517726299999</v>
      </c>
      <c r="I22" s="4">
        <f>IF(H22=0,0,TRUNC((ROUND((1+$N$3)^(1/12)-1,9))*G22,8))</f>
        <v>4327.3814566700003</v>
      </c>
      <c r="J22" s="4">
        <f>IF(H22=0,0,TRUNC(I22+H22,2))</f>
        <v>12189.03</v>
      </c>
      <c r="K22" s="4">
        <f>TRUNC(G22*$L$3,2)</f>
        <v>440957106.04000002</v>
      </c>
      <c r="L22" s="4">
        <f>TRUNC(H22*$L$3,2)</f>
        <v>3899379.27</v>
      </c>
      <c r="M22" s="4">
        <f>TRUNC(I22*$L$3,2)</f>
        <v>2146381.2000000002</v>
      </c>
      <c r="N22" s="4">
        <f>TRUNC(J22*$L$3,2)</f>
        <v>6045758.8799999999</v>
      </c>
      <c r="P22" s="10"/>
    </row>
    <row r="23" spans="2:16" x14ac:dyDescent="0.2">
      <c r="B23" s="7">
        <v>17</v>
      </c>
      <c r="C23" s="8">
        <v>42552</v>
      </c>
      <c r="D23" s="7">
        <v>30</v>
      </c>
      <c r="E23" s="6">
        <v>8.8864600000000005E-3</v>
      </c>
      <c r="F23" s="5"/>
      <c r="G23" s="4">
        <f>IF(E23=0,TRUNC(TRUNC(1+F23,8)*(ROUND((1+$N$3)^(1/12)-1,9))*G22+G22*TRUNC(1+F23,8),8),TRUNC((G22-H22)*TRUNC(1+F23,8),8))</f>
        <v>881164.77171478001</v>
      </c>
      <c r="H23" s="4">
        <f>TRUNC(G23*E23,8)</f>
        <v>7830.4354972499996</v>
      </c>
      <c r="I23" s="4">
        <f>IF(H23=0,0,TRUNC((ROUND((1+$N$3)^(1/12)-1,9))*G23,8))</f>
        <v>4289.1144657200002</v>
      </c>
      <c r="J23" s="4">
        <f>IF(H23=0,0,TRUNC(I23+H23,2))</f>
        <v>12119.54</v>
      </c>
      <c r="K23" s="4">
        <f>TRUNC(G23*$L$3,2)</f>
        <v>437057726.76999998</v>
      </c>
      <c r="L23" s="4">
        <f>TRUNC(H23*$L$3,2)</f>
        <v>3883896</v>
      </c>
      <c r="M23" s="4">
        <f>TRUNC(I23*$L$3,2)</f>
        <v>2127400.77</v>
      </c>
      <c r="N23" s="4">
        <f>TRUNC(J23*$L$3,2)</f>
        <v>6011291.8399999999</v>
      </c>
      <c r="P23" s="10"/>
    </row>
    <row r="24" spans="2:16" x14ac:dyDescent="0.2">
      <c r="B24" s="7">
        <v>18</v>
      </c>
      <c r="C24" s="8">
        <v>42583</v>
      </c>
      <c r="D24" s="7">
        <v>30</v>
      </c>
      <c r="E24" s="6">
        <v>8.9447299999999997E-3</v>
      </c>
      <c r="F24" s="5"/>
      <c r="G24" s="4">
        <f>IF(E24=0,TRUNC(TRUNC(1+F24,8)*(ROUND((1+$N$3)^(1/12)-1,9))*G23+G23*TRUNC(1+F24,8),8),TRUNC((G23-H23)*TRUNC(1+F24,8),8))</f>
        <v>873334.33621752996</v>
      </c>
      <c r="H24" s="4">
        <f>TRUNC(G24*E24,8)</f>
        <v>7811.7398371899999</v>
      </c>
      <c r="I24" s="4">
        <f>IF(H24=0,0,TRUNC((ROUND((1+$N$3)^(1/12)-1,9))*G24,8))</f>
        <v>4250.9994215799998</v>
      </c>
      <c r="J24" s="4">
        <f>IF(H24=0,0,TRUNC(I24+H24,2))</f>
        <v>12062.73</v>
      </c>
      <c r="K24" s="4">
        <f>TRUNC(G24*$L$3,2)</f>
        <v>433173830.75999999</v>
      </c>
      <c r="L24" s="4">
        <f>TRUNC(H24*$L$3,2)</f>
        <v>3874622.95</v>
      </c>
      <c r="M24" s="4">
        <f>TRUNC(I24*$L$3,2)</f>
        <v>2108495.71</v>
      </c>
      <c r="N24" s="4">
        <f>TRUNC(J24*$L$3,2)</f>
        <v>5983114.0800000001</v>
      </c>
      <c r="P24" s="10"/>
    </row>
    <row r="25" spans="2:16" x14ac:dyDescent="0.2">
      <c r="B25" s="7">
        <v>19</v>
      </c>
      <c r="C25" s="8">
        <v>42614</v>
      </c>
      <c r="D25" s="7">
        <v>30</v>
      </c>
      <c r="E25" s="6">
        <v>8.9859499999999995E-3</v>
      </c>
      <c r="F25" s="5"/>
      <c r="G25" s="4">
        <f>IF(E25=0,TRUNC(TRUNC(1+F25,8)*(ROUND((1+$N$3)^(1/12)-1,9))*G24+G24*TRUNC(1+F25,8),8),TRUNC((G24-H24)*TRUNC(1+F25,8),8))</f>
        <v>865522.59638034005</v>
      </c>
      <c r="H25" s="4">
        <f>TRUNC(G25*E25,8)</f>
        <v>7777.5427749399996</v>
      </c>
      <c r="I25" s="4">
        <f>IF(H25=0,0,TRUNC((ROUND((1+$N$3)^(1/12)-1,9))*G25,8))</f>
        <v>4212.9753795300003</v>
      </c>
      <c r="J25" s="4">
        <f>IF(H25=0,0,TRUNC(I25+H25,2))</f>
        <v>11990.51</v>
      </c>
      <c r="K25" s="4">
        <f>TRUNC(G25*$L$3,2)</f>
        <v>429299207.80000001</v>
      </c>
      <c r="L25" s="4">
        <f>TRUNC(H25*$L$3,2)</f>
        <v>3857661.21</v>
      </c>
      <c r="M25" s="4">
        <f>TRUNC(I25*$L$3,2)</f>
        <v>2089635.78</v>
      </c>
      <c r="N25" s="4">
        <f>TRUNC(J25*$L$3,2)</f>
        <v>5947292.96</v>
      </c>
      <c r="P25" s="10"/>
    </row>
    <row r="26" spans="2:16" x14ac:dyDescent="0.2">
      <c r="B26" s="7">
        <v>20</v>
      </c>
      <c r="C26" s="8">
        <v>42644</v>
      </c>
      <c r="D26" s="7">
        <v>30</v>
      </c>
      <c r="E26" s="6">
        <v>9.0065500000000003E-3</v>
      </c>
      <c r="F26" s="5"/>
      <c r="G26" s="4">
        <f>IF(E26=0,TRUNC(TRUNC(1+F26,8)*(ROUND((1+$N$3)^(1/12)-1,9))*G25+G25*TRUNC(1+F26,8),8),TRUNC((G25-H25)*TRUNC(1+F26,8),8))</f>
        <v>857745.05360540003</v>
      </c>
      <c r="H26" s="4">
        <f>TRUNC(G26*E26,8)</f>
        <v>7725.3237125400001</v>
      </c>
      <c r="I26" s="4">
        <f>IF(H26=0,0,TRUNC((ROUND((1+$N$3)^(1/12)-1,9))*G26,8))</f>
        <v>4175.1177934200005</v>
      </c>
      <c r="J26" s="4">
        <f>IF(H26=0,0,TRUNC(I26+H26,2))</f>
        <v>11900.44</v>
      </c>
      <c r="K26" s="4">
        <f>TRUNC(G26*$L$3,2)</f>
        <v>425441546.57999998</v>
      </c>
      <c r="L26" s="4">
        <f>TRUNC(H26*$L$3,2)</f>
        <v>3831760.56</v>
      </c>
      <c r="M26" s="4">
        <f>TRUNC(I26*$L$3,2)</f>
        <v>2070858.42</v>
      </c>
      <c r="N26" s="4">
        <f>TRUNC(J26*$L$3,2)</f>
        <v>5902618.2400000002</v>
      </c>
      <c r="P26" s="10"/>
    </row>
    <row r="27" spans="2:16" x14ac:dyDescent="0.2">
      <c r="B27" s="7">
        <v>21</v>
      </c>
      <c r="C27" s="8">
        <v>42675</v>
      </c>
      <c r="D27" s="7">
        <v>30</v>
      </c>
      <c r="E27" s="6">
        <v>9.0648900000000008E-3</v>
      </c>
      <c r="F27" s="5"/>
      <c r="G27" s="4">
        <f>IF(E27=0,TRUNC(TRUNC(1+F27,8)*(ROUND((1+$N$3)^(1/12)-1,9))*G26+G26*TRUNC(1+F27,8),8),TRUNC((G26-H26)*TRUNC(1+F27,8),8))</f>
        <v>850019.72989286005</v>
      </c>
      <c r="H27" s="4">
        <f>TRUNC(G27*E27,8)</f>
        <v>7705.3353493000004</v>
      </c>
      <c r="I27" s="4">
        <f>IF(H27=0,0,TRUNC((ROUND((1+$N$3)^(1/12)-1,9))*G27,8))</f>
        <v>4137.5143862499999</v>
      </c>
      <c r="J27" s="4">
        <f>IF(H27=0,0,TRUNC(I27+H27,2))</f>
        <v>11842.84</v>
      </c>
      <c r="K27" s="4">
        <f>TRUNC(G27*$L$3,2)</f>
        <v>421609786.01999998</v>
      </c>
      <c r="L27" s="4">
        <f>TRUNC(H27*$L$3,2)</f>
        <v>3821846.33</v>
      </c>
      <c r="M27" s="4">
        <f>TRUNC(I27*$L$3,2)</f>
        <v>2052207.13</v>
      </c>
      <c r="N27" s="4">
        <f>TRUNC(J27*$L$3,2)</f>
        <v>5874048.6399999997</v>
      </c>
      <c r="P27" s="10"/>
    </row>
    <row r="28" spans="2:16" x14ac:dyDescent="0.2">
      <c r="B28" s="7">
        <v>22</v>
      </c>
      <c r="C28" s="8">
        <v>42705</v>
      </c>
      <c r="D28" s="7">
        <v>30</v>
      </c>
      <c r="E28" s="6">
        <v>9.1124399999999994E-3</v>
      </c>
      <c r="F28" s="5"/>
      <c r="G28" s="4">
        <f>IF(E28=0,TRUNC(TRUNC(1+F28,8)*(ROUND((1+$N$3)^(1/12)-1,9))*G27+G27*TRUNC(1+F28,8),8),TRUNC((G27-H27)*TRUNC(1+F28,8),8))</f>
        <v>842314.39454355999</v>
      </c>
      <c r="H28" s="4">
        <f>TRUNC(G28*E28,8)</f>
        <v>7675.5393814099998</v>
      </c>
      <c r="I28" s="4">
        <f>IF(H28=0,0,TRUNC((ROUND((1+$N$3)^(1/12)-1,9))*G28,8))</f>
        <v>4100.0082734699999</v>
      </c>
      <c r="J28" s="4">
        <f>IF(H28=0,0,TRUNC(I28+H28,2))</f>
        <v>11775.54</v>
      </c>
      <c r="K28" s="4">
        <f>TRUNC(G28*$L$3,2)</f>
        <v>417787939.69</v>
      </c>
      <c r="L28" s="4">
        <f>TRUNC(H28*$L$3,2)</f>
        <v>3807067.53</v>
      </c>
      <c r="M28" s="4">
        <f>TRUNC(I28*$L$3,2)</f>
        <v>2033604.1</v>
      </c>
      <c r="N28" s="4">
        <f>TRUNC(J28*$L$3,2)</f>
        <v>5840667.8399999999</v>
      </c>
      <c r="P28" s="10"/>
    </row>
    <row r="29" spans="2:16" x14ac:dyDescent="0.2">
      <c r="B29" s="7">
        <v>23</v>
      </c>
      <c r="C29" s="8">
        <v>42736</v>
      </c>
      <c r="D29" s="7">
        <v>30</v>
      </c>
      <c r="E29" s="6">
        <v>9.1692200000000005E-3</v>
      </c>
      <c r="F29" s="5"/>
      <c r="G29" s="4">
        <f>IF(E29=0,TRUNC(TRUNC(1+F29,8)*(ROUND((1+$N$3)^(1/12)-1,9))*G28+G28*TRUNC(1+F29,8),8),TRUNC((G28-H28)*TRUNC(1+F29,8),8))</f>
        <v>834638.85516214999</v>
      </c>
      <c r="H29" s="4">
        <f>TRUNC(G29*E29,8)</f>
        <v>7652.9872835200003</v>
      </c>
      <c r="I29" s="4">
        <f>IF(H29=0,0,TRUNC((ROUND((1+$N$3)^(1/12)-1,9))*G29,8))</f>
        <v>4062.6471940800002</v>
      </c>
      <c r="J29" s="4">
        <f>IF(H29=0,0,TRUNC(I29+H29,2))</f>
        <v>11715.63</v>
      </c>
      <c r="K29" s="4">
        <f>TRUNC(G29*$L$3,2)</f>
        <v>413980872.16000003</v>
      </c>
      <c r="L29" s="4">
        <f>TRUNC(H29*$L$3,2)</f>
        <v>3795881.69</v>
      </c>
      <c r="M29" s="4">
        <f>TRUNC(I29*$L$3,2)</f>
        <v>2015073</v>
      </c>
      <c r="N29" s="4">
        <f>TRUNC(J29*$L$3,2)</f>
        <v>5810952.4800000004</v>
      </c>
      <c r="P29" s="10"/>
    </row>
    <row r="30" spans="2:16" x14ac:dyDescent="0.2">
      <c r="B30" s="7">
        <v>24</v>
      </c>
      <c r="C30" s="8">
        <v>42767</v>
      </c>
      <c r="D30" s="7">
        <v>30</v>
      </c>
      <c r="E30" s="6">
        <v>9.2123399999999994E-3</v>
      </c>
      <c r="F30" s="5"/>
      <c r="G30" s="4">
        <f>IF(E30=0,TRUNC(TRUNC(1+F30,8)*(ROUND((1+$N$3)^(1/12)-1,9))*G29+G29*TRUNC(1+F30,8),8),TRUNC((G29-H29)*TRUNC(1+F30,8),8))</f>
        <v>826985.86787862994</v>
      </c>
      <c r="H30" s="4">
        <f>TRUNC(G30*E30,8)</f>
        <v>7618.4749900899997</v>
      </c>
      <c r="I30" s="4">
        <f>IF(H30=0,0,TRUNC((ROUND((1+$N$3)^(1/12)-1,9))*G30,8))</f>
        <v>4025.39588817</v>
      </c>
      <c r="J30" s="4">
        <f>IF(H30=0,0,TRUNC(I30+H30,2))</f>
        <v>11643.87</v>
      </c>
      <c r="K30" s="4">
        <f>TRUNC(G30*$L$3,2)</f>
        <v>410184990.45999998</v>
      </c>
      <c r="L30" s="4">
        <f>TRUNC(H30*$L$3,2)</f>
        <v>3778763.59</v>
      </c>
      <c r="M30" s="4">
        <f>TRUNC(I30*$L$3,2)</f>
        <v>1996596.36</v>
      </c>
      <c r="N30" s="4">
        <f>TRUNC(J30*$L$3,2)</f>
        <v>5775359.5199999996</v>
      </c>
      <c r="P30" s="10"/>
    </row>
    <row r="31" spans="2:16" x14ac:dyDescent="0.2">
      <c r="B31" s="7">
        <v>25</v>
      </c>
      <c r="C31" s="8">
        <v>42795</v>
      </c>
      <c r="D31" s="7">
        <v>30</v>
      </c>
      <c r="E31" s="6">
        <v>9.2276200000000006E-3</v>
      </c>
      <c r="F31" s="5"/>
      <c r="G31" s="4">
        <f>IF(E31=0,TRUNC(TRUNC(1+F31,8)*(ROUND((1+$N$3)^(1/12)-1,9))*G30+G30*TRUNC(1+F31,8),8),TRUNC((G30-H30)*TRUNC(1+F31,8),8))</f>
        <v>819367.39288854005</v>
      </c>
      <c r="H31" s="4">
        <f>TRUNC(G31*E31,8)</f>
        <v>7560.8109419599996</v>
      </c>
      <c r="I31" s="4">
        <f>IF(H31=0,0,TRUNC((ROUND((1+$N$3)^(1/12)-1,9))*G31,8))</f>
        <v>3988.3125726200001</v>
      </c>
      <c r="J31" s="4">
        <f>IF(H31=0,0,TRUNC(I31+H31,2))</f>
        <v>11549.12</v>
      </c>
      <c r="K31" s="4">
        <f>TRUNC(G31*$L$3,2)</f>
        <v>406406226.87</v>
      </c>
      <c r="L31" s="4">
        <f>TRUNC(H31*$L$3,2)</f>
        <v>3750162.22</v>
      </c>
      <c r="M31" s="4">
        <f>TRUNC(I31*$L$3,2)</f>
        <v>1978203.03</v>
      </c>
      <c r="N31" s="4">
        <f>TRUNC(J31*$L$3,2)</f>
        <v>5728363.5199999996</v>
      </c>
      <c r="P31" s="10"/>
    </row>
    <row r="32" spans="2:16" x14ac:dyDescent="0.2">
      <c r="B32" s="7">
        <v>26</v>
      </c>
      <c r="C32" s="8">
        <v>42826</v>
      </c>
      <c r="D32" s="7">
        <v>30</v>
      </c>
      <c r="E32" s="6">
        <v>9.2830299999999994E-3</v>
      </c>
      <c r="F32" s="5"/>
      <c r="G32" s="4">
        <f>IF(E32=0,TRUNC(TRUNC(1+F32,8)*(ROUND((1+$N$3)^(1/12)-1,9))*G31+G31*TRUNC(1+F32,8),8),TRUNC((G31-H31)*TRUNC(1+F32,8),8))</f>
        <v>811806.58194657997</v>
      </c>
      <c r="H32" s="4">
        <f>TRUNC(G32*E32,8)</f>
        <v>7536.0248543999996</v>
      </c>
      <c r="I32" s="4">
        <f>IF(H32=0,0,TRUNC((ROUND((1+$N$3)^(1/12)-1,9))*G32,8))</f>
        <v>3951.5099397600002</v>
      </c>
      <c r="J32" s="4">
        <f>IF(H32=0,0,TRUNC(I32+H32,2))</f>
        <v>11487.53</v>
      </c>
      <c r="K32" s="4">
        <f>TRUNC(G32*$L$3,2)</f>
        <v>402656064.63999999</v>
      </c>
      <c r="L32" s="4">
        <f>TRUNC(H32*$L$3,2)</f>
        <v>3737868.32</v>
      </c>
      <c r="M32" s="4">
        <f>TRUNC(I32*$L$3,2)</f>
        <v>1959948.93</v>
      </c>
      <c r="N32" s="4">
        <f>TRUNC(J32*$L$3,2)</f>
        <v>5697814.8799999999</v>
      </c>
      <c r="P32" s="10"/>
    </row>
    <row r="33" spans="2:16" x14ac:dyDescent="0.2">
      <c r="B33" s="7">
        <v>27</v>
      </c>
      <c r="C33" s="8">
        <v>42856</v>
      </c>
      <c r="D33" s="7">
        <v>30</v>
      </c>
      <c r="E33" s="6">
        <v>9.36063E-3</v>
      </c>
      <c r="F33" s="5"/>
      <c r="G33" s="4">
        <f>IF(E33=0,TRUNC(TRUNC(1+F33,8)*(ROUND((1+$N$3)^(1/12)-1,9))*G32+G32*TRUNC(1+F33,8),8),TRUNC((G32-H32)*TRUNC(1+F33,8),8))</f>
        <v>804270.55709218001</v>
      </c>
      <c r="H33" s="4">
        <f>TRUNC(G33*E33,8)</f>
        <v>7528.4791048300003</v>
      </c>
      <c r="I33" s="4">
        <f>IF(H33=0,0,TRUNC((ROUND((1+$N$3)^(1/12)-1,9))*G33,8))</f>
        <v>3914.8279544400002</v>
      </c>
      <c r="J33" s="4">
        <f>IF(H33=0,0,TRUNC(I33+H33,2))</f>
        <v>11443.3</v>
      </c>
      <c r="K33" s="4">
        <f>TRUNC(G33*$L$3,2)</f>
        <v>398918196.31</v>
      </c>
      <c r="L33" s="4">
        <f>TRUNC(H33*$L$3,2)</f>
        <v>3734125.63</v>
      </c>
      <c r="M33" s="4">
        <f>TRUNC(I33*$L$3,2)</f>
        <v>1941754.66</v>
      </c>
      <c r="N33" s="4">
        <f>TRUNC(J33*$L$3,2)</f>
        <v>5675876.7999999998</v>
      </c>
      <c r="P33" s="10"/>
    </row>
    <row r="34" spans="2:16" x14ac:dyDescent="0.2">
      <c r="B34" s="7">
        <v>28</v>
      </c>
      <c r="C34" s="8">
        <v>42887</v>
      </c>
      <c r="D34" s="7">
        <v>30</v>
      </c>
      <c r="E34" s="6">
        <v>9.3679599999999998E-3</v>
      </c>
      <c r="F34" s="5"/>
      <c r="G34" s="4">
        <f>IF(E34=0,TRUNC(TRUNC(1+F34,8)*(ROUND((1+$N$3)^(1/12)-1,9))*G33+G33*TRUNC(1+F34,8),8),TRUNC((G33-H33)*TRUNC(1+F34,8),8))</f>
        <v>796742.07798735006</v>
      </c>
      <c r="H34" s="4">
        <f>TRUNC(G34*E34,8)</f>
        <v>7463.8479169000002</v>
      </c>
      <c r="I34" s="4">
        <f>IF(H34=0,0,TRUNC((ROUND((1+$N$3)^(1/12)-1,9))*G34,8))</f>
        <v>3878.18269844</v>
      </c>
      <c r="J34" s="4">
        <f>IF(H34=0,0,TRUNC(I34+H34,2))</f>
        <v>11342.03</v>
      </c>
      <c r="K34" s="4">
        <f>TRUNC(G34*$L$3,2)</f>
        <v>395184070.68000001</v>
      </c>
      <c r="L34" s="4">
        <f>TRUNC(H34*$L$3,2)</f>
        <v>3702068.56</v>
      </c>
      <c r="M34" s="4">
        <f>TRUNC(I34*$L$3,2)</f>
        <v>1923578.61</v>
      </c>
      <c r="N34" s="4">
        <f>TRUNC(J34*$L$3,2)</f>
        <v>5625646.8799999999</v>
      </c>
      <c r="P34" s="10"/>
    </row>
    <row r="35" spans="2:16" x14ac:dyDescent="0.2">
      <c r="B35" s="7">
        <v>29</v>
      </c>
      <c r="C35" s="8">
        <v>42917</v>
      </c>
      <c r="D35" s="7">
        <v>30</v>
      </c>
      <c r="E35" s="6">
        <v>9.4158000000000002E-3</v>
      </c>
      <c r="F35" s="5"/>
      <c r="G35" s="4">
        <f>IF(E35=0,TRUNC(TRUNC(1+F35,8)*(ROUND((1+$N$3)^(1/12)-1,9))*G34+G34*TRUNC(1+F35,8),8),TRUNC((G34-H34)*TRUNC(1+F35,8),8))</f>
        <v>789278.23007044999</v>
      </c>
      <c r="H35" s="4">
        <f>TRUNC(G35*E35,8)</f>
        <v>7431.68595869</v>
      </c>
      <c r="I35" s="4">
        <f>IF(H35=0,0,TRUNC((ROUND((1+$N$3)^(1/12)-1,9))*G35,8))</f>
        <v>3841.8520380499999</v>
      </c>
      <c r="J35" s="4">
        <f>IF(H35=0,0,TRUNC(I35+H35,2))</f>
        <v>11273.53</v>
      </c>
      <c r="K35" s="4">
        <f>TRUNC(G35*$L$3,2)</f>
        <v>391482002.11000001</v>
      </c>
      <c r="L35" s="4">
        <f>TRUNC(H35*$L$3,2)</f>
        <v>3686116.23</v>
      </c>
      <c r="M35" s="4">
        <f>TRUNC(I35*$L$3,2)</f>
        <v>1905558.61</v>
      </c>
      <c r="N35" s="4">
        <f>TRUNC(J35*$L$3,2)</f>
        <v>5591670.8799999999</v>
      </c>
      <c r="P35" s="10"/>
    </row>
    <row r="36" spans="2:16" x14ac:dyDescent="0.2">
      <c r="B36" s="7">
        <v>30</v>
      </c>
      <c r="C36" s="8">
        <v>42948</v>
      </c>
      <c r="D36" s="7">
        <v>30</v>
      </c>
      <c r="E36" s="6">
        <v>9.4471199999999998E-3</v>
      </c>
      <c r="F36" s="5"/>
      <c r="G36" s="4">
        <f>IF(E36=0,TRUNC(TRUNC(1+F36,8)*(ROUND((1+$N$3)^(1/12)-1,9))*G35+G35*TRUNC(1+F36,8),8),TRUNC((G35-H35)*TRUNC(1+F36,8),8))</f>
        <v>781846.54411175998</v>
      </c>
      <c r="H36" s="4">
        <f>TRUNC(G36*E36,8)</f>
        <v>7386.1981237999998</v>
      </c>
      <c r="I36" s="4">
        <f>IF(H36=0,0,TRUNC((ROUND((1+$N$3)^(1/12)-1,9))*G36,8))</f>
        <v>3805.6779276299999</v>
      </c>
      <c r="J36" s="4">
        <f>IF(H36=0,0,TRUNC(I36+H36,2))</f>
        <v>11191.87</v>
      </c>
      <c r="K36" s="4">
        <f>TRUNC(G36*$L$3,2)</f>
        <v>387795885.87</v>
      </c>
      <c r="L36" s="4">
        <f>TRUNC(H36*$L$3,2)</f>
        <v>3663554.26</v>
      </c>
      <c r="M36" s="4">
        <f>TRUNC(I36*$L$3,2)</f>
        <v>1887616.25</v>
      </c>
      <c r="N36" s="4">
        <f>TRUNC(J36*$L$3,2)</f>
        <v>5551167.5199999996</v>
      </c>
      <c r="P36" s="10"/>
    </row>
    <row r="37" spans="2:16" x14ac:dyDescent="0.2">
      <c r="B37" s="7">
        <v>31</v>
      </c>
      <c r="C37" s="8">
        <v>42979</v>
      </c>
      <c r="D37" s="7">
        <v>30</v>
      </c>
      <c r="E37" s="6">
        <v>9.4900399999999999E-3</v>
      </c>
      <c r="F37" s="5"/>
      <c r="G37" s="4">
        <f>IF(E37=0,TRUNC(TRUNC(1+F37,8)*(ROUND((1+$N$3)^(1/12)-1,9))*G36+G36*TRUNC(1+F37,8),8),TRUNC((G36-H36)*TRUNC(1+F37,8),8))</f>
        <v>774460.34598796</v>
      </c>
      <c r="H37" s="4">
        <f>TRUNC(G37*E37,8)</f>
        <v>7349.65966183</v>
      </c>
      <c r="I37" s="4">
        <f>IF(H37=0,0,TRUNC((ROUND((1+$N$3)^(1/12)-1,9))*G37,8))</f>
        <v>3769.7252315699998</v>
      </c>
      <c r="J37" s="4">
        <f>IF(H37=0,0,TRUNC(I37+H37,2))</f>
        <v>11119.38</v>
      </c>
      <c r="K37" s="4">
        <f>TRUNC(G37*$L$3,2)</f>
        <v>384132331.61000001</v>
      </c>
      <c r="L37" s="4">
        <f>TRUNC(H37*$L$3,2)</f>
        <v>3645431.19</v>
      </c>
      <c r="M37" s="4">
        <f>TRUNC(I37*$L$3,2)</f>
        <v>1869783.71</v>
      </c>
      <c r="N37" s="4">
        <f>TRUNC(J37*$L$3,2)</f>
        <v>5515212.4800000004</v>
      </c>
      <c r="P37" s="10"/>
    </row>
    <row r="38" spans="2:16" x14ac:dyDescent="0.2">
      <c r="B38" s="7">
        <v>32</v>
      </c>
      <c r="C38" s="8">
        <v>43009</v>
      </c>
      <c r="D38" s="7">
        <v>30</v>
      </c>
      <c r="E38" s="6">
        <v>9.5444199999999996E-3</v>
      </c>
      <c r="F38" s="5"/>
      <c r="G38" s="4">
        <f>IF(E38=0,TRUNC(TRUNC(1+F38,8)*(ROUND((1+$N$3)^(1/12)-1,9))*G37+G37*TRUNC(1+F38,8),8),TRUNC((G37-H37)*TRUNC(1+F38,8),8))</f>
        <v>767110.68632612994</v>
      </c>
      <c r="H38" s="4">
        <f>TRUNC(G38*E38,8)</f>
        <v>7321.6265767799996</v>
      </c>
      <c r="I38" s="4">
        <f>IF(H38=0,0,TRUNC((ROUND((1+$N$3)^(1/12)-1,9))*G38,8))</f>
        <v>3733.9503883299999</v>
      </c>
      <c r="J38" s="4">
        <f>IF(H38=0,0,TRUNC(I38+H38,2))</f>
        <v>11055.57</v>
      </c>
      <c r="K38" s="4">
        <f>TRUNC(G38*$L$3,2)</f>
        <v>380486900.41000003</v>
      </c>
      <c r="L38" s="4">
        <f>TRUNC(H38*$L$3,2)</f>
        <v>3631526.78</v>
      </c>
      <c r="M38" s="4">
        <f>TRUNC(I38*$L$3,2)</f>
        <v>1852039.39</v>
      </c>
      <c r="N38" s="4">
        <f>TRUNC(J38*$L$3,2)</f>
        <v>5483562.7199999997</v>
      </c>
      <c r="P38" s="10"/>
    </row>
    <row r="39" spans="2:16" x14ac:dyDescent="0.2">
      <c r="B39" s="7">
        <v>33</v>
      </c>
      <c r="C39" s="8">
        <v>43040</v>
      </c>
      <c r="D39" s="7">
        <v>30</v>
      </c>
      <c r="E39" s="6">
        <v>9.5929899999999992E-3</v>
      </c>
      <c r="F39" s="5"/>
      <c r="G39" s="4">
        <f>IF(E39=0,TRUNC(TRUNC(1+F39,8)*(ROUND((1+$N$3)^(1/12)-1,9))*G38+G38*TRUNC(1+F39,8),8),TRUNC((G38-H38)*TRUNC(1+F39,8),8))</f>
        <v>759789.05974934995</v>
      </c>
      <c r="H39" s="4">
        <f>TRUNC(G39*E39,8)</f>
        <v>7288.64885228</v>
      </c>
      <c r="I39" s="4">
        <f>IF(H39=0,0,TRUNC((ROUND((1+$N$3)^(1/12)-1,9))*G39,8))</f>
        <v>3698.3119975700001</v>
      </c>
      <c r="J39" s="4">
        <f>IF(H39=0,0,TRUNC(I39+H39,2))</f>
        <v>10986.96</v>
      </c>
      <c r="K39" s="4">
        <f>TRUNC(G39*$L$3,2)</f>
        <v>376855373.63</v>
      </c>
      <c r="L39" s="4">
        <f>TRUNC(H39*$L$3,2)</f>
        <v>3615169.83</v>
      </c>
      <c r="M39" s="4">
        <f>TRUNC(I39*$L$3,2)</f>
        <v>1834362.75</v>
      </c>
      <c r="N39" s="4">
        <f>TRUNC(J39*$L$3,2)</f>
        <v>5449532.1600000001</v>
      </c>
      <c r="P39" s="10"/>
    </row>
    <row r="40" spans="2:16" x14ac:dyDescent="0.2">
      <c r="B40" s="7">
        <v>34</v>
      </c>
      <c r="C40" s="8">
        <v>43070</v>
      </c>
      <c r="D40" s="7">
        <v>30</v>
      </c>
      <c r="E40" s="6">
        <v>9.6570400000000004E-3</v>
      </c>
      <c r="F40" s="5"/>
      <c r="G40" s="4">
        <f>IF(E40=0,TRUNC(TRUNC(1+F40,8)*(ROUND((1+$N$3)^(1/12)-1,9))*G39+G39*TRUNC(1+F40,8),8),TRUNC((G39-H39)*TRUNC(1+F40,8),8))</f>
        <v>752500.41089706996</v>
      </c>
      <c r="H40" s="4">
        <f>TRUNC(G40*E40,8)</f>
        <v>7266.9265680400003</v>
      </c>
      <c r="I40" s="4">
        <f>IF(H40=0,0,TRUNC((ROUND((1+$N$3)^(1/12)-1,9))*G40,8))</f>
        <v>3662.8341275600001</v>
      </c>
      <c r="J40" s="4">
        <f>IF(H40=0,0,TRUNC(I40+H40,2))</f>
        <v>10929.76</v>
      </c>
      <c r="K40" s="4">
        <f>TRUNC(G40*$L$3,2)</f>
        <v>373240203.80000001</v>
      </c>
      <c r="L40" s="4">
        <f>TRUNC(H40*$L$3,2)</f>
        <v>3604395.57</v>
      </c>
      <c r="M40" s="4">
        <f>TRUNC(I40*$L$3,2)</f>
        <v>1816765.72</v>
      </c>
      <c r="N40" s="4">
        <f>TRUNC(J40*$L$3,2)</f>
        <v>5421160.96</v>
      </c>
      <c r="P40" s="10"/>
    </row>
    <row r="41" spans="2:16" x14ac:dyDescent="0.2">
      <c r="B41" s="7">
        <v>35</v>
      </c>
      <c r="C41" s="8">
        <v>43101</v>
      </c>
      <c r="D41" s="7">
        <v>30</v>
      </c>
      <c r="E41" s="6">
        <v>9.7174900000000005E-3</v>
      </c>
      <c r="F41" s="5"/>
      <c r="G41" s="4">
        <f>IF(E41=0,TRUNC(TRUNC(1+F41,8)*(ROUND((1+$N$3)^(1/12)-1,9))*G40+G40*TRUNC(1+F41,8),8),TRUNC((G40-H40)*TRUNC(1+F41,8),8))</f>
        <v>745233.48432903003</v>
      </c>
      <c r="H41" s="4">
        <f>TRUNC(G41*E41,8)</f>
        <v>7241.79893163</v>
      </c>
      <c r="I41" s="4">
        <f>IF(H41=0,0,TRUNC((ROUND((1+$N$3)^(1/12)-1,9))*G41,8))</f>
        <v>3627.46199187</v>
      </c>
      <c r="J41" s="4">
        <f>IF(H41=0,0,TRUNC(I41+H41,2))</f>
        <v>10869.26</v>
      </c>
      <c r="K41" s="4">
        <f>TRUNC(G41*$L$3,2)</f>
        <v>369635808.22000003</v>
      </c>
      <c r="L41" s="4">
        <f>TRUNC(H41*$L$3,2)</f>
        <v>3591932.27</v>
      </c>
      <c r="M41" s="4">
        <f>TRUNC(I41*$L$3,2)</f>
        <v>1799221.14</v>
      </c>
      <c r="N41" s="4">
        <f>TRUNC(J41*$L$3,2)</f>
        <v>5391152.96</v>
      </c>
      <c r="P41" s="10"/>
    </row>
    <row r="42" spans="2:16" x14ac:dyDescent="0.2">
      <c r="B42" s="7">
        <v>36</v>
      </c>
      <c r="C42" s="8">
        <v>43132</v>
      </c>
      <c r="D42" s="7">
        <v>30</v>
      </c>
      <c r="E42" s="6">
        <v>9.7893100000000007E-3</v>
      </c>
      <c r="F42" s="5"/>
      <c r="G42" s="4">
        <f>IF(E42=0,TRUNC(TRUNC(1+F42,8)*(ROUND((1+$N$3)^(1/12)-1,9))*G41+G41*TRUNC(1+F42,8),8),TRUNC((G41-H41)*TRUNC(1+F42,8),8))</f>
        <v>737991.68539740006</v>
      </c>
      <c r="H42" s="4">
        <f>TRUNC(G42*E42,8)</f>
        <v>7224.4293857700004</v>
      </c>
      <c r="I42" s="4">
        <f>IF(H42=0,0,TRUNC((ROUND((1+$N$3)^(1/12)-1,9))*G42,8))</f>
        <v>3592.21216624</v>
      </c>
      <c r="J42" s="4">
        <f>IF(H42=0,0,TRUNC(I42+H42,2))</f>
        <v>10816.64</v>
      </c>
      <c r="K42" s="4">
        <f>TRUNC(G42*$L$3,2)</f>
        <v>366043875.94999999</v>
      </c>
      <c r="L42" s="4">
        <f>TRUNC(H42*$L$3,2)</f>
        <v>3583316.97</v>
      </c>
      <c r="M42" s="4">
        <f>TRUNC(I42*$L$3,2)</f>
        <v>1781737.23</v>
      </c>
      <c r="N42" s="4">
        <f>TRUNC(J42*$L$3,2)</f>
        <v>5365053.4400000004</v>
      </c>
      <c r="P42" s="10"/>
    </row>
    <row r="43" spans="2:16" x14ac:dyDescent="0.2">
      <c r="B43" s="7">
        <v>37</v>
      </c>
      <c r="C43" s="8">
        <v>43160</v>
      </c>
      <c r="D43" s="7">
        <v>30</v>
      </c>
      <c r="E43" s="6">
        <v>9.8546199999999997E-3</v>
      </c>
      <c r="F43" s="5"/>
      <c r="G43" s="4">
        <f>IF(E43=0,TRUNC(TRUNC(1+F43,8)*(ROUND((1+$N$3)^(1/12)-1,9))*G42+G42*TRUNC(1+F43,8),8),TRUNC((G42-H42)*TRUNC(1+F43,8),8))</f>
        <v>730767.25601162994</v>
      </c>
      <c r="H43" s="4">
        <f>TRUNC(G43*E43,8)</f>
        <v>7201.4336164300003</v>
      </c>
      <c r="I43" s="4">
        <f>IF(H43=0,0,TRUNC((ROUND((1+$N$3)^(1/12)-1,9))*G43,8))</f>
        <v>3557.0468877600001</v>
      </c>
      <c r="J43" s="4">
        <f>IF(H43=0,0,TRUNC(I43+H43,2))</f>
        <v>10758.48</v>
      </c>
      <c r="K43" s="4">
        <f>TRUNC(G43*$L$3,2)</f>
        <v>362460558.98000002</v>
      </c>
      <c r="L43" s="4">
        <f>TRUNC(H43*$L$3,2)</f>
        <v>3571911.07</v>
      </c>
      <c r="M43" s="4">
        <f>TRUNC(I43*$L$3,2)</f>
        <v>1764295.25</v>
      </c>
      <c r="N43" s="4">
        <f>TRUNC(J43*$L$3,2)</f>
        <v>5336206.08</v>
      </c>
      <c r="P43" s="10"/>
    </row>
    <row r="44" spans="2:16" x14ac:dyDescent="0.2">
      <c r="B44" s="7">
        <v>38</v>
      </c>
      <c r="C44" s="8">
        <v>43191</v>
      </c>
      <c r="D44" s="7">
        <v>30</v>
      </c>
      <c r="E44" s="6">
        <v>9.93372E-3</v>
      </c>
      <c r="F44" s="5"/>
      <c r="G44" s="4">
        <f>IF(E44=0,TRUNC(TRUNC(1+F44,8)*(ROUND((1+$N$3)^(1/12)-1,9))*G43+G43*TRUNC(1+F44,8),8),TRUNC((G43-H43)*TRUNC(1+F44,8),8))</f>
        <v>723565.82239520003</v>
      </c>
      <c r="H44" s="4">
        <f>TRUNC(G44*E44,8)</f>
        <v>7187.7002812399996</v>
      </c>
      <c r="I44" s="4">
        <f>IF(H44=0,0,TRUNC((ROUND((1+$N$3)^(1/12)-1,9))*G44,8))</f>
        <v>3521.99354236</v>
      </c>
      <c r="J44" s="4">
        <f>IF(H44=0,0,TRUNC(I44+H44,2))</f>
        <v>10709.69</v>
      </c>
      <c r="K44" s="4">
        <f>TRUNC(G44*$L$3,2)</f>
        <v>358888647.89999998</v>
      </c>
      <c r="L44" s="4">
        <f>TRUNC(H44*$L$3,2)</f>
        <v>3565099.33</v>
      </c>
      <c r="M44" s="4">
        <f>TRUNC(I44*$L$3,2)</f>
        <v>1746908.79</v>
      </c>
      <c r="N44" s="4">
        <f>TRUNC(J44*$L$3,2)</f>
        <v>5312006.24</v>
      </c>
      <c r="P44" s="10"/>
    </row>
    <row r="45" spans="2:16" x14ac:dyDescent="0.2">
      <c r="B45" s="7">
        <v>39</v>
      </c>
      <c r="C45" s="8">
        <v>43221</v>
      </c>
      <c r="D45" s="7">
        <v>30</v>
      </c>
      <c r="E45" s="6">
        <v>9.9748000000000007E-3</v>
      </c>
      <c r="F45" s="5"/>
      <c r="G45" s="4">
        <f>IF(E45=0,TRUNC(TRUNC(1+F45,8)*(ROUND((1+$N$3)^(1/12)-1,9))*G44+G44*TRUNC(1+F45,8),8),TRUNC((G44-H44)*TRUNC(1+F45,8),8))</f>
        <v>716378.12211395998</v>
      </c>
      <c r="H45" s="4">
        <f>TRUNC(G45*E45,8)</f>
        <v>7145.7284924599999</v>
      </c>
      <c r="I45" s="4">
        <f>IF(H45=0,0,TRUNC((ROUND((1+$N$3)^(1/12)-1,9))*G45,8))</f>
        <v>3487.0070446700001</v>
      </c>
      <c r="J45" s="4">
        <f>IF(H45=0,0,TRUNC(I45+H45,2))</f>
        <v>10632.73</v>
      </c>
      <c r="K45" s="4">
        <f>TRUNC(G45*$L$3,2)</f>
        <v>355323548.56</v>
      </c>
      <c r="L45" s="4">
        <f>TRUNC(H45*$L$3,2)</f>
        <v>3544281.33</v>
      </c>
      <c r="M45" s="4">
        <f>TRUNC(I45*$L$3,2)</f>
        <v>1729555.49</v>
      </c>
      <c r="N45" s="4">
        <f>TRUNC(J45*$L$3,2)</f>
        <v>5273834.08</v>
      </c>
      <c r="P45" s="10"/>
    </row>
    <row r="46" spans="2:16" x14ac:dyDescent="0.2">
      <c r="B46" s="7">
        <v>40</v>
      </c>
      <c r="C46" s="8">
        <v>43252</v>
      </c>
      <c r="D46" s="7">
        <v>30</v>
      </c>
      <c r="E46" s="6">
        <v>9.9628200000000007E-3</v>
      </c>
      <c r="F46" s="5"/>
      <c r="G46" s="4">
        <f>IF(E46=0,TRUNC(TRUNC(1+F46,8)*(ROUND((1+$N$3)^(1/12)-1,9))*G45+G45*TRUNC(1+F46,8),8),TRUNC((G45-H45)*TRUNC(1+F46,8),8))</f>
        <v>709232.3936215</v>
      </c>
      <c r="H46" s="4">
        <f>TRUNC(G46*E46,8)</f>
        <v>7065.9546758200004</v>
      </c>
      <c r="I46" s="4">
        <f>IF(H46=0,0,TRUNC((ROUND((1+$N$3)^(1/12)-1,9))*G46,8))</f>
        <v>3452.2248467999998</v>
      </c>
      <c r="J46" s="4">
        <f>IF(H46=0,0,TRUNC(I46+H46,2))</f>
        <v>10518.17</v>
      </c>
      <c r="K46" s="4">
        <f>TRUNC(G46*$L$3,2)</f>
        <v>351779267.23000002</v>
      </c>
      <c r="L46" s="4">
        <f>TRUNC(H46*$L$3,2)</f>
        <v>3504713.51</v>
      </c>
      <c r="M46" s="4">
        <f>TRUNC(I46*$L$3,2)</f>
        <v>1712303.52</v>
      </c>
      <c r="N46" s="4">
        <f>TRUNC(J46*$L$3,2)</f>
        <v>5217012.32</v>
      </c>
      <c r="P46" s="10"/>
    </row>
    <row r="47" spans="2:16" x14ac:dyDescent="0.2">
      <c r="B47" s="7">
        <v>41</v>
      </c>
      <c r="C47" s="8">
        <v>43282</v>
      </c>
      <c r="D47" s="7">
        <v>30</v>
      </c>
      <c r="E47" s="6">
        <v>1.0016870000000001E-2</v>
      </c>
      <c r="F47" s="5"/>
      <c r="G47" s="4">
        <f>IF(E47=0,TRUNC(TRUNC(1+F47,8)*(ROUND((1+$N$3)^(1/12)-1,9))*G46+G46*TRUNC(1+F47,8),8),TRUNC((G46-H46)*TRUNC(1+F47,8),8))</f>
        <v>702166.43894568004</v>
      </c>
      <c r="H47" s="4">
        <f>TRUNC(G47*E47,8)</f>
        <v>7033.5099372799996</v>
      </c>
      <c r="I47" s="4">
        <f>IF(H47=0,0,TRUNC((ROUND((1+$N$3)^(1/12)-1,9))*G47,8))</f>
        <v>3417.8309520500002</v>
      </c>
      <c r="J47" s="4">
        <f>IF(H47=0,0,TRUNC(I47+H47,2))</f>
        <v>10451.34</v>
      </c>
      <c r="K47" s="4">
        <f>TRUNC(G47*$L$3,2)</f>
        <v>348274553.70999998</v>
      </c>
      <c r="L47" s="4">
        <f>TRUNC(H47*$L$3,2)</f>
        <v>3488620.92</v>
      </c>
      <c r="M47" s="4">
        <f>TRUNC(I47*$L$3,2)</f>
        <v>1695244.15</v>
      </c>
      <c r="N47" s="4">
        <f>TRUNC(J47*$L$3,2)</f>
        <v>5183864.6399999997</v>
      </c>
      <c r="P47" s="10"/>
    </row>
    <row r="48" spans="2:16" x14ac:dyDescent="0.2">
      <c r="B48" s="7">
        <v>42</v>
      </c>
      <c r="C48" s="8">
        <v>43313</v>
      </c>
      <c r="D48" s="7">
        <v>30</v>
      </c>
      <c r="E48" s="6">
        <v>1.005111E-2</v>
      </c>
      <c r="F48" s="5"/>
      <c r="G48" s="4">
        <f>IF(E48=0,TRUNC(TRUNC(1+F48,8)*(ROUND((1+$N$3)^(1/12)-1,9))*G47+G47*TRUNC(1+F48,8),8),TRUNC((G47-H47)*TRUNC(1+F48,8),8))</f>
        <v>695132.92900839995</v>
      </c>
      <c r="H48" s="4">
        <f>TRUNC(G48*E48,8)</f>
        <v>6986.8575340799998</v>
      </c>
      <c r="I48" s="4">
        <f>IF(H48=0,0,TRUNC((ROUND((1+$N$3)^(1/12)-1,9))*G48,8))</f>
        <v>3383.5949837200001</v>
      </c>
      <c r="J48" s="4">
        <f>IF(H48=0,0,TRUNC(I48+H48,2))</f>
        <v>10370.450000000001</v>
      </c>
      <c r="K48" s="4">
        <f>TRUNC(G48*$L$3,2)</f>
        <v>344785932.77999997</v>
      </c>
      <c r="L48" s="4">
        <f>TRUNC(H48*$L$3,2)</f>
        <v>3465481.33</v>
      </c>
      <c r="M48" s="4">
        <f>TRUNC(I48*$L$3,2)</f>
        <v>1678263.11</v>
      </c>
      <c r="N48" s="4">
        <f>TRUNC(J48*$L$3,2)</f>
        <v>5143743.2</v>
      </c>
      <c r="P48" s="10"/>
    </row>
    <row r="49" spans="2:16" x14ac:dyDescent="0.2">
      <c r="B49" s="7">
        <v>43</v>
      </c>
      <c r="C49" s="8">
        <v>43344</v>
      </c>
      <c r="D49" s="7">
        <v>30</v>
      </c>
      <c r="E49" s="6">
        <v>1.008325E-2</v>
      </c>
      <c r="F49" s="5"/>
      <c r="G49" s="4">
        <f>IF(E49=0,TRUNC(TRUNC(1+F49,8)*(ROUND((1+$N$3)^(1/12)-1,9))*G48+G48*TRUNC(1+F49,8),8),TRUNC((G48-H48)*TRUNC(1+F49,8),8))</f>
        <v>688146.07147432002</v>
      </c>
      <c r="H49" s="4">
        <f>TRUNC(G49*E49,8)</f>
        <v>6938.74887519</v>
      </c>
      <c r="I49" s="4">
        <f>IF(H49=0,0,TRUNC((ROUND((1+$N$3)^(1/12)-1,9))*G49,8))</f>
        <v>3349.5860983500002</v>
      </c>
      <c r="J49" s="4">
        <f>IF(H49=0,0,TRUNC(I49+H49,2))</f>
        <v>10288.33</v>
      </c>
      <c r="K49" s="4">
        <f>TRUNC(G49*$L$3,2)</f>
        <v>341320451.44999999</v>
      </c>
      <c r="L49" s="4">
        <f>TRUNC(H49*$L$3,2)</f>
        <v>3441619.44</v>
      </c>
      <c r="M49" s="4">
        <f>TRUNC(I49*$L$3,2)</f>
        <v>1661394.7</v>
      </c>
      <c r="N49" s="4">
        <f>TRUNC(J49*$L$3,2)</f>
        <v>5103011.68</v>
      </c>
      <c r="P49" s="10"/>
    </row>
    <row r="50" spans="2:16" x14ac:dyDescent="0.2">
      <c r="B50" s="7">
        <v>44</v>
      </c>
      <c r="C50" s="8">
        <v>43374</v>
      </c>
      <c r="D50" s="7">
        <v>30</v>
      </c>
      <c r="E50" s="6">
        <v>1.0148239999999999E-2</v>
      </c>
      <c r="F50" s="5"/>
      <c r="G50" s="4">
        <f>IF(E50=0,TRUNC(TRUNC(1+F50,8)*(ROUND((1+$N$3)^(1/12)-1,9))*G49+G49*TRUNC(1+F50,8),8),TRUNC((G49-H49)*TRUNC(1+F50,8),8))</f>
        <v>681207.32259912998</v>
      </c>
      <c r="H50" s="4">
        <f>TRUNC(G50*E50,8)</f>
        <v>6913.0553994900001</v>
      </c>
      <c r="I50" s="4">
        <f>IF(H50=0,0,TRUNC((ROUND((1+$N$3)^(1/12)-1,9))*G50,8))</f>
        <v>3315.8113843199999</v>
      </c>
      <c r="J50" s="4">
        <f>IF(H50=0,0,TRUNC(I50+H50,2))</f>
        <v>10228.86</v>
      </c>
      <c r="K50" s="4">
        <f>TRUNC(G50*$L$3,2)</f>
        <v>337878832</v>
      </c>
      <c r="L50" s="4">
        <f>TRUNC(H50*$L$3,2)</f>
        <v>3428875.47</v>
      </c>
      <c r="M50" s="4">
        <f>TRUNC(I50*$L$3,2)</f>
        <v>1644642.44</v>
      </c>
      <c r="N50" s="4">
        <f>TRUNC(J50*$L$3,2)</f>
        <v>5073514.5599999996</v>
      </c>
      <c r="P50" s="10"/>
    </row>
    <row r="51" spans="2:16" x14ac:dyDescent="0.2">
      <c r="B51" s="7">
        <v>45</v>
      </c>
      <c r="C51" s="8">
        <v>43405</v>
      </c>
      <c r="D51" s="7">
        <v>30</v>
      </c>
      <c r="E51" s="6">
        <v>1.015627E-2</v>
      </c>
      <c r="F51" s="5"/>
      <c r="G51" s="4">
        <f>IF(E51=0,TRUNC(TRUNC(1+F51,8)*(ROUND((1+$N$3)^(1/12)-1,9))*G50+G50*TRUNC(1+F51,8),8),TRUNC((G50-H50)*TRUNC(1+F51,8),8))</f>
        <v>674294.26719964005</v>
      </c>
      <c r="H51" s="4">
        <f>TRUNC(G51*E51,8)</f>
        <v>6848.3146371299999</v>
      </c>
      <c r="I51" s="4">
        <f>IF(H51=0,0,TRUNC((ROUND((1+$N$3)^(1/12)-1,9))*G51,8))</f>
        <v>3282.1617345999998</v>
      </c>
      <c r="J51" s="4">
        <f>IF(H51=0,0,TRUNC(I51+H51,2))</f>
        <v>10130.469999999999</v>
      </c>
      <c r="K51" s="4">
        <f>TRUNC(G51*$L$3,2)</f>
        <v>334449956.52999997</v>
      </c>
      <c r="L51" s="4">
        <f>TRUNC(H51*$L$3,2)</f>
        <v>3396764.06</v>
      </c>
      <c r="M51" s="4">
        <f>TRUNC(I51*$L$3,2)</f>
        <v>1627952.22</v>
      </c>
      <c r="N51" s="4">
        <f>TRUNC(J51*$L$3,2)</f>
        <v>5024713.12</v>
      </c>
      <c r="P51" s="10"/>
    </row>
    <row r="52" spans="2:16" x14ac:dyDescent="0.2">
      <c r="B52" s="7">
        <v>46</v>
      </c>
      <c r="C52" s="8">
        <v>43435</v>
      </c>
      <c r="D52" s="7">
        <v>30</v>
      </c>
      <c r="E52" s="6">
        <v>1.021523E-2</v>
      </c>
      <c r="F52" s="5"/>
      <c r="G52" s="4">
        <f>IF(E52=0,TRUNC(TRUNC(1+F52,8)*(ROUND((1+$N$3)^(1/12)-1,9))*G51+G51*TRUNC(1+F52,8),8),TRUNC((G51-H51)*TRUNC(1+F52,8),8))</f>
        <v>667445.95256251004</v>
      </c>
      <c r="H52" s="4">
        <f>TRUNC(G52*E52,8)</f>
        <v>6818.1139179900001</v>
      </c>
      <c r="I52" s="4">
        <f>IF(H52=0,0,TRUNC((ROUND((1+$N$3)^(1/12)-1,9))*G52,8))</f>
        <v>3248.8272138399998</v>
      </c>
      <c r="J52" s="4">
        <f>IF(H52=0,0,TRUNC(I52+H52,2))</f>
        <v>10066.94</v>
      </c>
      <c r="K52" s="4">
        <f>TRUNC(G52*$L$3,2)</f>
        <v>331053192.47000003</v>
      </c>
      <c r="L52" s="4">
        <f>TRUNC(H52*$L$3,2)</f>
        <v>3381784.5</v>
      </c>
      <c r="M52" s="4">
        <f>TRUNC(I52*$L$3,2)</f>
        <v>1611418.29</v>
      </c>
      <c r="N52" s="4">
        <f>TRUNC(J52*$L$3,2)</f>
        <v>4993202.24</v>
      </c>
      <c r="P52" s="10"/>
    </row>
    <row r="53" spans="2:16" x14ac:dyDescent="0.2">
      <c r="B53" s="7">
        <v>47</v>
      </c>
      <c r="C53" s="8">
        <v>43466</v>
      </c>
      <c r="D53" s="7">
        <v>30</v>
      </c>
      <c r="E53" s="6">
        <v>1.0280350000000001E-2</v>
      </c>
      <c r="F53" s="5"/>
      <c r="G53" s="4">
        <f>IF(E53=0,TRUNC(TRUNC(1+F53,8)*(ROUND((1+$N$3)^(1/12)-1,9))*G52+G52*TRUNC(1+F53,8),8),TRUNC((G52-H52)*TRUNC(1+F53,8),8))</f>
        <v>660627.83864452003</v>
      </c>
      <c r="H53" s="4">
        <f>TRUNC(G53*E53,8)</f>
        <v>6791.4854009999999</v>
      </c>
      <c r="I53" s="4">
        <f>IF(H53=0,0,TRUNC((ROUND((1+$N$3)^(1/12)-1,9))*G53,8))</f>
        <v>3215.63969662</v>
      </c>
      <c r="J53" s="4">
        <f>IF(H53=0,0,TRUNC(I53+H53,2))</f>
        <v>10007.120000000001</v>
      </c>
      <c r="K53" s="4">
        <f>TRUNC(G53*$L$3,2)</f>
        <v>327671407.95999998</v>
      </c>
      <c r="L53" s="4">
        <f>TRUNC(H53*$L$3,2)</f>
        <v>3368576.75</v>
      </c>
      <c r="M53" s="4">
        <f>TRUNC(I53*$L$3,2)</f>
        <v>1594957.28</v>
      </c>
      <c r="N53" s="4">
        <f>TRUNC(J53*$L$3,2)</f>
        <v>4963531.5199999996</v>
      </c>
      <c r="P53" s="10"/>
    </row>
    <row r="54" spans="2:16" x14ac:dyDescent="0.2">
      <c r="B54" s="7">
        <v>48</v>
      </c>
      <c r="C54" s="8">
        <v>43497</v>
      </c>
      <c r="D54" s="7">
        <v>30</v>
      </c>
      <c r="E54" s="6">
        <v>1.032098E-2</v>
      </c>
      <c r="F54" s="5"/>
      <c r="G54" s="4">
        <f>IF(E54=0,TRUNC(TRUNC(1+F54,8)*(ROUND((1+$N$3)^(1/12)-1,9))*G53+G53*TRUNC(1+F54,8),8),TRUNC((G53-H53)*TRUNC(1+F54,8),8))</f>
        <v>653836.35324352002</v>
      </c>
      <c r="H54" s="4">
        <f>TRUNC(G54*E54,8)</f>
        <v>6748.23192509</v>
      </c>
      <c r="I54" s="4">
        <f>IF(H54=0,0,TRUNC((ROUND((1+$N$3)^(1/12)-1,9))*G54,8))</f>
        <v>3182.5817950599999</v>
      </c>
      <c r="J54" s="4">
        <f>IF(H54=0,0,TRUNC(I54+H54,2))</f>
        <v>9930.81</v>
      </c>
      <c r="K54" s="4">
        <f>TRUNC(G54*$L$3,2)</f>
        <v>324302831.19999999</v>
      </c>
      <c r="L54" s="4">
        <f>TRUNC(H54*$L$3,2)</f>
        <v>3347123.03</v>
      </c>
      <c r="M54" s="4">
        <f>TRUNC(I54*$L$3,2)</f>
        <v>1578560.57</v>
      </c>
      <c r="N54" s="4">
        <f>TRUNC(J54*$L$3,2)</f>
        <v>4925681.76</v>
      </c>
      <c r="P54" s="10"/>
    </row>
    <row r="55" spans="2:16" x14ac:dyDescent="0.2">
      <c r="B55" s="7">
        <v>49</v>
      </c>
      <c r="C55" s="8">
        <v>43525</v>
      </c>
      <c r="D55" s="7">
        <v>30</v>
      </c>
      <c r="E55" s="6">
        <v>1.03763E-2</v>
      </c>
      <c r="F55" s="5"/>
      <c r="G55" s="4">
        <f>IF(E55=0,TRUNC(TRUNC(1+F55,8)*(ROUND((1+$N$3)^(1/12)-1,9))*G54+G54*TRUNC(1+F55,8),8),TRUNC((G54-H54)*TRUNC(1+F55,8),8))</f>
        <v>647088.12131843006</v>
      </c>
      <c r="H55" s="4">
        <f>TRUNC(G55*E55,8)</f>
        <v>6714.3804732299996</v>
      </c>
      <c r="I55" s="4">
        <f>IF(H55=0,0,TRUNC((ROUND((1+$N$3)^(1/12)-1,9))*G55,8))</f>
        <v>3149.7344320100001</v>
      </c>
      <c r="J55" s="4">
        <f>IF(H55=0,0,TRUNC(I55+H55,2))</f>
        <v>9864.11</v>
      </c>
      <c r="K55" s="4">
        <f>TRUNC(G55*$L$3,2)</f>
        <v>320955708.17000002</v>
      </c>
      <c r="L55" s="4">
        <f>TRUNC(H55*$L$3,2)</f>
        <v>3330332.71</v>
      </c>
      <c r="M55" s="4">
        <f>TRUNC(I55*$L$3,2)</f>
        <v>1562268.27</v>
      </c>
      <c r="N55" s="4">
        <f>TRUNC(J55*$L$3,2)</f>
        <v>4892598.5599999996</v>
      </c>
      <c r="P55" s="10"/>
    </row>
    <row r="56" spans="2:16" x14ac:dyDescent="0.2">
      <c r="B56" s="7">
        <v>50</v>
      </c>
      <c r="C56" s="8">
        <v>43556</v>
      </c>
      <c r="D56" s="7">
        <v>30</v>
      </c>
      <c r="E56" s="6">
        <v>1.046268E-2</v>
      </c>
      <c r="F56" s="5"/>
      <c r="G56" s="4">
        <f>IF(E56=0,TRUNC(TRUNC(1+F56,8)*(ROUND((1+$N$3)^(1/12)-1,9))*G55+G55*TRUNC(1+F56,8),8),TRUNC((G55-H55)*TRUNC(1+F56,8),8))</f>
        <v>640373.74084520002</v>
      </c>
      <c r="H56" s="4">
        <f>TRUNC(G56*E56,8)</f>
        <v>6700.0255308599999</v>
      </c>
      <c r="I56" s="4">
        <f>IF(H56=0,0,TRUNC((ROUND((1+$N$3)^(1/12)-1,9))*G56,8))</f>
        <v>3117.0518426200001</v>
      </c>
      <c r="J56" s="4">
        <f>IF(H56=0,0,TRUNC(I56+H56,2))</f>
        <v>9817.07</v>
      </c>
      <c r="K56" s="4">
        <f>TRUNC(G56*$L$3,2)</f>
        <v>317625375.44999999</v>
      </c>
      <c r="L56" s="4">
        <f>TRUNC(H56*$L$3,2)</f>
        <v>3323212.66</v>
      </c>
      <c r="M56" s="4">
        <f>TRUNC(I56*$L$3,2)</f>
        <v>1546057.71</v>
      </c>
      <c r="N56" s="4">
        <f>TRUNC(J56*$L$3,2)</f>
        <v>4869266.72</v>
      </c>
      <c r="P56" s="10"/>
    </row>
    <row r="57" spans="2:16" x14ac:dyDescent="0.2">
      <c r="B57" s="7">
        <v>51</v>
      </c>
      <c r="C57" s="8">
        <v>43586</v>
      </c>
      <c r="D57" s="7">
        <v>30</v>
      </c>
      <c r="E57" s="6">
        <v>1.05238E-2</v>
      </c>
      <c r="F57" s="5"/>
      <c r="G57" s="4">
        <f>IF(E57=0,TRUNC(TRUNC(1+F57,8)*(ROUND((1+$N$3)^(1/12)-1,9))*G56+G56*TRUNC(1+F57,8),8),TRUNC((G56-H56)*TRUNC(1+F57,8),8))</f>
        <v>633673.71531433996</v>
      </c>
      <c r="H57" s="4">
        <f>TRUNC(G57*E57,8)</f>
        <v>6668.6554452199998</v>
      </c>
      <c r="I57" s="4">
        <f>IF(H57=0,0,TRUNC((ROUND((1+$N$3)^(1/12)-1,9))*G57,8))</f>
        <v>3084.4391266500002</v>
      </c>
      <c r="J57" s="4">
        <f>IF(H57=0,0,TRUNC(I57+H57,2))</f>
        <v>9753.09</v>
      </c>
      <c r="K57" s="4">
        <f>TRUNC(G57*$L$3,2)</f>
        <v>314302162.79000002</v>
      </c>
      <c r="L57" s="4">
        <f>TRUNC(H57*$L$3,2)</f>
        <v>3307653.1</v>
      </c>
      <c r="M57" s="4">
        <f>TRUNC(I57*$L$3,2)</f>
        <v>1529881.8</v>
      </c>
      <c r="N57" s="4">
        <f>TRUNC(J57*$L$3,2)</f>
        <v>4837532.6399999997</v>
      </c>
      <c r="P57" s="10"/>
    </row>
    <row r="58" spans="2:16" x14ac:dyDescent="0.2">
      <c r="B58" s="7">
        <v>52</v>
      </c>
      <c r="C58" s="8">
        <v>43617</v>
      </c>
      <c r="D58" s="7">
        <v>30</v>
      </c>
      <c r="E58" s="6">
        <v>1.05871E-2</v>
      </c>
      <c r="F58" s="5"/>
      <c r="G58" s="4">
        <f>IF(E58=0,TRUNC(TRUNC(1+F58,8)*(ROUND((1+$N$3)^(1/12)-1,9))*G57+G57*TRUNC(1+F58,8),8),TRUNC((G57-H57)*TRUNC(1+F58,8),8))</f>
        <v>627005.05986912001</v>
      </c>
      <c r="H58" s="4">
        <f>TRUNC(G58*E58,8)</f>
        <v>6638.1652693400001</v>
      </c>
      <c r="I58" s="4">
        <f>IF(H58=0,0,TRUNC((ROUND((1+$N$3)^(1/12)-1,9))*G58,8))</f>
        <v>3051.9791061699998</v>
      </c>
      <c r="J58" s="4">
        <f>IF(H58=0,0,TRUNC(I58+H58,2))</f>
        <v>9690.14</v>
      </c>
      <c r="K58" s="4">
        <f>TRUNC(G58*$L$3,2)</f>
        <v>310994509.69</v>
      </c>
      <c r="L58" s="4">
        <f>TRUNC(H58*$L$3,2)</f>
        <v>3292529.97</v>
      </c>
      <c r="M58" s="4">
        <f>TRUNC(I58*$L$3,2)</f>
        <v>1513781.63</v>
      </c>
      <c r="N58" s="4">
        <f>TRUNC(J58*$L$3,2)</f>
        <v>4806309.4400000004</v>
      </c>
      <c r="P58" s="10"/>
    </row>
    <row r="59" spans="2:16" x14ac:dyDescent="0.2">
      <c r="B59" s="7">
        <v>53</v>
      </c>
      <c r="C59" s="8">
        <v>43647</v>
      </c>
      <c r="D59" s="7">
        <v>30</v>
      </c>
      <c r="E59" s="6">
        <v>1.0656250000000001E-2</v>
      </c>
      <c r="F59" s="5"/>
      <c r="G59" s="4">
        <f>IF(E59=0,TRUNC(TRUNC(1+F59,8)*(ROUND((1+$N$3)^(1/12)-1,9))*G58+G58*TRUNC(1+F59,8),8),TRUNC((G58-H58)*TRUNC(1+F59,8),8))</f>
        <v>620366.89459977997</v>
      </c>
      <c r="H59" s="4">
        <f>TRUNC(G59*E59,8)</f>
        <v>6610.78472057</v>
      </c>
      <c r="I59" s="4">
        <f>IF(H59=0,0,TRUNC((ROUND((1+$N$3)^(1/12)-1,9))*G59,8))</f>
        <v>3019.6674981699998</v>
      </c>
      <c r="J59" s="4">
        <f>IF(H59=0,0,TRUNC(I59+H59,2))</f>
        <v>9630.4500000000007</v>
      </c>
      <c r="K59" s="4">
        <f>TRUNC(G59*$L$3,2)</f>
        <v>307701979.72000003</v>
      </c>
      <c r="L59" s="4">
        <f>TRUNC(H59*$L$3,2)</f>
        <v>3278949.22</v>
      </c>
      <c r="M59" s="4">
        <f>TRUNC(I59*$L$3,2)</f>
        <v>1497755.07</v>
      </c>
      <c r="N59" s="4">
        <f>TRUNC(J59*$L$3,2)</f>
        <v>4776703.2</v>
      </c>
      <c r="P59" s="10"/>
    </row>
    <row r="60" spans="2:16" x14ac:dyDescent="0.2">
      <c r="B60" s="7">
        <v>54</v>
      </c>
      <c r="C60" s="8">
        <v>43678</v>
      </c>
      <c r="D60" s="7">
        <v>30</v>
      </c>
      <c r="E60" s="6">
        <v>1.070891E-2</v>
      </c>
      <c r="F60" s="5"/>
      <c r="G60" s="4">
        <f>IF(E60=0,TRUNC(TRUNC(1+F60,8)*(ROUND((1+$N$3)^(1/12)-1,9))*G59+G59*TRUNC(1+F60,8),8),TRUNC((G59-H59)*TRUNC(1+F60,8),8))</f>
        <v>613756.10987921001</v>
      </c>
      <c r="H60" s="4">
        <f>TRUNC(G60*E60,8)</f>
        <v>6572.6589426399996</v>
      </c>
      <c r="I60" s="4">
        <f>IF(H60=0,0,TRUNC((ROUND((1+$N$3)^(1/12)-1,9))*G60,8))</f>
        <v>2987.4891663899998</v>
      </c>
      <c r="J60" s="4">
        <f>IF(H60=0,0,TRUNC(I60+H60,2))</f>
        <v>9560.14</v>
      </c>
      <c r="K60" s="4">
        <f>TRUNC(G60*$L$3,2)</f>
        <v>304423030.5</v>
      </c>
      <c r="L60" s="4">
        <f>TRUNC(H60*$L$3,2)</f>
        <v>3260038.83</v>
      </c>
      <c r="M60" s="4">
        <f>TRUNC(I60*$L$3,2)</f>
        <v>1481794.62</v>
      </c>
      <c r="N60" s="4">
        <f>TRUNC(J60*$L$3,2)</f>
        <v>4741829.4400000004</v>
      </c>
      <c r="P60" s="10"/>
    </row>
    <row r="61" spans="2:16" x14ac:dyDescent="0.2">
      <c r="B61" s="7">
        <v>55</v>
      </c>
      <c r="C61" s="8">
        <v>43709</v>
      </c>
      <c r="D61" s="7">
        <v>30</v>
      </c>
      <c r="E61" s="6">
        <v>1.075131E-2</v>
      </c>
      <c r="F61" s="5"/>
      <c r="G61" s="4">
        <f>IF(E61=0,TRUNC(TRUNC(1+F61,8)*(ROUND((1+$N$3)^(1/12)-1,9))*G60+G60*TRUNC(1+F61,8),8),TRUNC((G60-H60)*TRUNC(1+F61,8),8))</f>
        <v>607183.45093656995</v>
      </c>
      <c r="H61" s="4">
        <f>TRUNC(G61*E61,8)</f>
        <v>6528.0175078800003</v>
      </c>
      <c r="I61" s="4">
        <f>IF(H61=0,0,TRUNC((ROUND((1+$N$3)^(1/12)-1,9))*G61,8))</f>
        <v>2955.4964137799998</v>
      </c>
      <c r="J61" s="4">
        <f>IF(H61=0,0,TRUNC(I61+H61,2))</f>
        <v>9483.51</v>
      </c>
      <c r="K61" s="4">
        <f>TRUNC(G61*$L$3,2)</f>
        <v>301162991.66000003</v>
      </c>
      <c r="L61" s="4">
        <f>TRUNC(H61*$L$3,2)</f>
        <v>3237896.68</v>
      </c>
      <c r="M61" s="4">
        <f>TRUNC(I61*$L$3,2)</f>
        <v>1465926.22</v>
      </c>
      <c r="N61" s="4">
        <f>TRUNC(J61*$L$3,2)</f>
        <v>4703820.96</v>
      </c>
      <c r="P61" s="10"/>
    </row>
    <row r="62" spans="2:16" x14ac:dyDescent="0.2">
      <c r="B62" s="7">
        <v>56</v>
      </c>
      <c r="C62" s="8">
        <v>43739</v>
      </c>
      <c r="D62" s="7">
        <v>30</v>
      </c>
      <c r="E62" s="6">
        <v>1.078105E-2</v>
      </c>
      <c r="F62" s="5"/>
      <c r="G62" s="4">
        <f>IF(E62=0,TRUNC(TRUNC(1+F62,8)*(ROUND((1+$N$3)^(1/12)-1,9))*G61+G61*TRUNC(1+F62,8),8),TRUNC((G61-H61)*TRUNC(1+F62,8),8))</f>
        <v>600655.43342868995</v>
      </c>
      <c r="H62" s="4">
        <f>TRUNC(G62*E62,8)</f>
        <v>6475.6962605600002</v>
      </c>
      <c r="I62" s="4">
        <f>IF(H62=0,0,TRUNC((ROUND((1+$N$3)^(1/12)-1,9))*G62,8))</f>
        <v>2923.7209556399998</v>
      </c>
      <c r="J62" s="4">
        <f>IF(H62=0,0,TRUNC(I62+H62,2))</f>
        <v>9399.41</v>
      </c>
      <c r="K62" s="4">
        <f>TRUNC(G62*$L$3,2)</f>
        <v>297925094.98000002</v>
      </c>
      <c r="L62" s="4">
        <f>TRUNC(H62*$L$3,2)</f>
        <v>3211945.34</v>
      </c>
      <c r="M62" s="4">
        <f>TRUNC(I62*$L$3,2)</f>
        <v>1450165.59</v>
      </c>
      <c r="N62" s="4">
        <f>TRUNC(J62*$L$3,2)</f>
        <v>4662107.3600000003</v>
      </c>
      <c r="P62" s="10"/>
    </row>
    <row r="63" spans="2:16" x14ac:dyDescent="0.2">
      <c r="B63" s="7">
        <v>57</v>
      </c>
      <c r="C63" s="8">
        <v>43770</v>
      </c>
      <c r="D63" s="7">
        <v>30</v>
      </c>
      <c r="E63" s="6">
        <v>1.085557E-2</v>
      </c>
      <c r="F63" s="5"/>
      <c r="G63" s="4">
        <f>IF(E63=0,TRUNC(TRUNC(1+F63,8)*(ROUND((1+$N$3)^(1/12)-1,9))*G62+G62*TRUNC(1+F63,8),8),TRUNC((G62-H62)*TRUNC(1+F63,8),8))</f>
        <v>594179.73716813</v>
      </c>
      <c r="H63" s="4">
        <f>TRUNC(G63*E63,8)</f>
        <v>6450.1597294100002</v>
      </c>
      <c r="I63" s="4">
        <f>IF(H63=0,0,TRUNC((ROUND((1+$N$3)^(1/12)-1,9))*G63,8))</f>
        <v>2892.20017383</v>
      </c>
      <c r="J63" s="4">
        <f>IF(H63=0,0,TRUNC(I63+H63,2))</f>
        <v>9342.35</v>
      </c>
      <c r="K63" s="4">
        <f>TRUNC(G63*$L$3,2)</f>
        <v>294713149.63</v>
      </c>
      <c r="L63" s="4">
        <f>TRUNC(H63*$L$3,2)</f>
        <v>3199279.22</v>
      </c>
      <c r="M63" s="4">
        <f>TRUNC(I63*$L$3,2)</f>
        <v>1434531.28</v>
      </c>
      <c r="N63" s="4">
        <f>TRUNC(J63*$L$3,2)</f>
        <v>4633805.5999999996</v>
      </c>
      <c r="P63" s="10"/>
    </row>
    <row r="64" spans="2:16" x14ac:dyDescent="0.2">
      <c r="B64" s="7">
        <v>58</v>
      </c>
      <c r="C64" s="8">
        <v>43800</v>
      </c>
      <c r="D64" s="7">
        <v>30</v>
      </c>
      <c r="E64" s="6">
        <v>1.091959E-2</v>
      </c>
      <c r="F64" s="5"/>
      <c r="G64" s="4">
        <f>IF(E64=0,TRUNC(TRUNC(1+F64,8)*(ROUND((1+$N$3)^(1/12)-1,9))*G63+G63*TRUNC(1+F64,8),8),TRUNC((G63-H63)*TRUNC(1+F64,8),8))</f>
        <v>587729.57743872004</v>
      </c>
      <c r="H64" s="4">
        <f>TRUNC(G64*E64,8)</f>
        <v>6417.7660164999998</v>
      </c>
      <c r="I64" s="4">
        <f>IF(H64=0,0,TRUNC((ROUND((1+$N$3)^(1/12)-1,9))*G64,8))</f>
        <v>2860.8036923899999</v>
      </c>
      <c r="J64" s="4">
        <f>IF(H64=0,0,TRUNC(I64+H64,2))</f>
        <v>9278.56</v>
      </c>
      <c r="K64" s="4">
        <f>TRUNC(G64*$L$3,2)</f>
        <v>291513870.39999998</v>
      </c>
      <c r="L64" s="4">
        <f>TRUNC(H64*$L$3,2)</f>
        <v>3183211.94</v>
      </c>
      <c r="M64" s="4">
        <f>TRUNC(I64*$L$3,2)</f>
        <v>1418958.63</v>
      </c>
      <c r="N64" s="4">
        <f>TRUNC(J64*$L$3,2)</f>
        <v>4602165.76</v>
      </c>
      <c r="P64" s="10"/>
    </row>
    <row r="65" spans="2:16" x14ac:dyDescent="0.2">
      <c r="B65" s="7">
        <v>59</v>
      </c>
      <c r="C65" s="8">
        <v>43831</v>
      </c>
      <c r="D65" s="7">
        <v>30</v>
      </c>
      <c r="E65" s="6">
        <v>1.1008550000000001E-2</v>
      </c>
      <c r="F65" s="5"/>
      <c r="G65" s="4">
        <f>IF(E65=0,TRUNC(TRUNC(1+F65,8)*(ROUND((1+$N$3)^(1/12)-1,9))*G64+G64*TRUNC(1+F65,8),8),TRUNC((G64-H64)*TRUNC(1+F65,8),8))</f>
        <v>581311.81142221997</v>
      </c>
      <c r="H65" s="4">
        <f>TRUNC(G65*E65,8)</f>
        <v>6399.4001416299998</v>
      </c>
      <c r="I65" s="4">
        <f>IF(H65=0,0,TRUNC((ROUND((1+$N$3)^(1/12)-1,9))*G65,8))</f>
        <v>2829.5648890000002</v>
      </c>
      <c r="J65" s="4">
        <f>IF(H65=0,0,TRUNC(I65+H65,2))</f>
        <v>9228.9599999999991</v>
      </c>
      <c r="K65" s="4">
        <f>TRUNC(G65*$L$3,2)</f>
        <v>288330658.45999998</v>
      </c>
      <c r="L65" s="4">
        <f>TRUNC(H65*$L$3,2)</f>
        <v>3174102.47</v>
      </c>
      <c r="M65" s="4">
        <f>TRUNC(I65*$L$3,2)</f>
        <v>1403464.18</v>
      </c>
      <c r="N65" s="4">
        <f>TRUNC(J65*$L$3,2)</f>
        <v>4577564.16</v>
      </c>
      <c r="P65" s="10"/>
    </row>
    <row r="66" spans="2:16" x14ac:dyDescent="0.2">
      <c r="B66" s="7">
        <v>60</v>
      </c>
      <c r="C66" s="8">
        <v>43862</v>
      </c>
      <c r="D66" s="7">
        <v>30</v>
      </c>
      <c r="E66" s="6">
        <v>1.106008E-2</v>
      </c>
      <c r="F66" s="5"/>
      <c r="G66" s="4">
        <f>IF(E66=0,TRUNC(TRUNC(1+F66,8)*(ROUND((1+$N$3)^(1/12)-1,9))*G65+G65*TRUNC(1+F66,8),8),TRUNC((G65-H65)*TRUNC(1+F66,8),8))</f>
        <v>574912.41128058999</v>
      </c>
      <c r="H66" s="4">
        <f>TRUNC(G66*E66,8)</f>
        <v>6358.5772617499997</v>
      </c>
      <c r="I66" s="4">
        <f>IF(H66=0,0,TRUNC((ROUND((1+$N$3)^(1/12)-1,9))*G66,8))</f>
        <v>2798.4154824399998</v>
      </c>
      <c r="J66" s="4">
        <f>IF(H66=0,0,TRUNC(I66+H66,2))</f>
        <v>9156.99</v>
      </c>
      <c r="K66" s="4">
        <f>TRUNC(G66*$L$3,2)</f>
        <v>285156555.99000001</v>
      </c>
      <c r="L66" s="4">
        <f>TRUNC(H66*$L$3,2)</f>
        <v>3153854.32</v>
      </c>
      <c r="M66" s="4">
        <f>TRUNC(I66*$L$3,2)</f>
        <v>1388014.07</v>
      </c>
      <c r="N66" s="4">
        <f>TRUNC(J66*$L$3,2)</f>
        <v>4541867.04</v>
      </c>
      <c r="P66" s="10"/>
    </row>
    <row r="67" spans="2:16" x14ac:dyDescent="0.2">
      <c r="B67" s="7">
        <v>61</v>
      </c>
      <c r="C67" s="8">
        <v>43891</v>
      </c>
      <c r="D67" s="7">
        <v>30</v>
      </c>
      <c r="E67" s="6">
        <v>1.1101079999999999E-2</v>
      </c>
      <c r="F67" s="5"/>
      <c r="G67" s="4">
        <f>IF(E67=0,TRUNC(TRUNC(1+F67,8)*(ROUND((1+$N$3)^(1/12)-1,9))*G66+G66*TRUNC(1+F67,8),8),TRUNC((G66-H66)*TRUNC(1+F67,8),8))</f>
        <v>568553.83401883999</v>
      </c>
      <c r="H67" s="4">
        <f>TRUNC(G67*E67,8)</f>
        <v>6311.5615957399996</v>
      </c>
      <c r="I67" s="4">
        <f>IF(H67=0,0,TRUNC((ROUND((1+$N$3)^(1/12)-1,9))*G67,8))</f>
        <v>2767.46478333</v>
      </c>
      <c r="J67" s="4">
        <f>IF(H67=0,0,TRUNC(I67+H67,2))</f>
        <v>9079.02</v>
      </c>
      <c r="K67" s="4">
        <f>TRUNC(G67*$L$3,2)</f>
        <v>282002701.67000002</v>
      </c>
      <c r="L67" s="4">
        <f>TRUNC(H67*$L$3,2)</f>
        <v>3130534.55</v>
      </c>
      <c r="M67" s="4">
        <f>TRUNC(I67*$L$3,2)</f>
        <v>1372662.53</v>
      </c>
      <c r="N67" s="4">
        <f>TRUNC(J67*$L$3,2)</f>
        <v>4503193.92</v>
      </c>
      <c r="P67" s="10"/>
    </row>
    <row r="68" spans="2:16" x14ac:dyDescent="0.2">
      <c r="B68" s="7">
        <v>62</v>
      </c>
      <c r="C68" s="8">
        <v>43922</v>
      </c>
      <c r="D68" s="7">
        <v>30</v>
      </c>
      <c r="E68" s="6">
        <v>1.1188099999999999E-2</v>
      </c>
      <c r="F68" s="5"/>
      <c r="G68" s="4">
        <f>IF(E68=0,TRUNC(TRUNC(1+F68,8)*(ROUND((1+$N$3)^(1/12)-1,9))*G67+G67*TRUNC(1+F68,8),8),TRUNC((G67-H67)*TRUNC(1+F68,8),8))</f>
        <v>562242.27242309996</v>
      </c>
      <c r="H68" s="4">
        <f>TRUNC(G68*E68,8)</f>
        <v>6290.4227680900003</v>
      </c>
      <c r="I68" s="4">
        <f>IF(H68=0,0,TRUNC((ROUND((1+$N$3)^(1/12)-1,9))*G68,8))</f>
        <v>2736.7429353699999</v>
      </c>
      <c r="J68" s="4">
        <f>IF(H68=0,0,TRUNC(I68+H68,2))</f>
        <v>9027.16</v>
      </c>
      <c r="K68" s="4">
        <f>TRUNC(G68*$L$3,2)</f>
        <v>278872167.12</v>
      </c>
      <c r="L68" s="4">
        <f>TRUNC(H68*$L$3,2)</f>
        <v>3120049.69</v>
      </c>
      <c r="M68" s="4">
        <f>TRUNC(I68*$L$3,2)</f>
        <v>1357424.49</v>
      </c>
      <c r="N68" s="4">
        <f>TRUNC(J68*$L$3,2)</f>
        <v>4477471.3600000003</v>
      </c>
      <c r="P68" s="10"/>
    </row>
    <row r="69" spans="2:16" x14ac:dyDescent="0.2">
      <c r="B69" s="7">
        <v>63</v>
      </c>
      <c r="C69" s="8">
        <v>43952</v>
      </c>
      <c r="D69" s="7">
        <v>30</v>
      </c>
      <c r="E69" s="6">
        <v>1.126254E-2</v>
      </c>
      <c r="F69" s="5"/>
      <c r="G69" s="4">
        <f>IF(E69=0,TRUNC(TRUNC(1+F69,8)*(ROUND((1+$N$3)^(1/12)-1,9))*G68+G68*TRUNC(1+F69,8),8),TRUNC((G68-H68)*TRUNC(1+F69,8),8))</f>
        <v>555951.84965501004</v>
      </c>
      <c r="H69" s="4">
        <f>TRUNC(G69*E69,8)</f>
        <v>6261.4299448100001</v>
      </c>
      <c r="I69" s="4">
        <f>IF(H69=0,0,TRUNC((ROUND((1+$N$3)^(1/12)-1,9))*G69,8))</f>
        <v>2706.1239817400001</v>
      </c>
      <c r="J69" s="4">
        <f>IF(H69=0,0,TRUNC(I69+H69,2))</f>
        <v>8967.5499999999993</v>
      </c>
      <c r="K69" s="4">
        <f>TRUNC(G69*$L$3,2)</f>
        <v>275752117.42000002</v>
      </c>
      <c r="L69" s="4">
        <f>TRUNC(H69*$L$3,2)</f>
        <v>3105669.25</v>
      </c>
      <c r="M69" s="4">
        <f>TRUNC(I69*$L$3,2)</f>
        <v>1342237.49</v>
      </c>
      <c r="N69" s="4">
        <f>TRUNC(J69*$L$3,2)</f>
        <v>4447904.8</v>
      </c>
      <c r="P69" s="10"/>
    </row>
    <row r="70" spans="2:16" x14ac:dyDescent="0.2">
      <c r="B70" s="7">
        <v>64</v>
      </c>
      <c r="C70" s="8">
        <v>43983</v>
      </c>
      <c r="D70" s="7">
        <v>30</v>
      </c>
      <c r="E70" s="6">
        <v>1.131628E-2</v>
      </c>
      <c r="F70" s="5"/>
      <c r="G70" s="4">
        <f>IF(E70=0,TRUNC(TRUNC(1+F70,8)*(ROUND((1+$N$3)^(1/12)-1,9))*G69+G69*TRUNC(1+F70,8),8),TRUNC((G69-H69)*TRUNC(1+F70,8),8))</f>
        <v>549690.41971020005</v>
      </c>
      <c r="H70" s="4">
        <f>TRUNC(G70*E70,8)</f>
        <v>6220.4507027500003</v>
      </c>
      <c r="I70" s="4">
        <f>IF(H70=0,0,TRUNC((ROUND((1+$N$3)^(1/12)-1,9))*G70,8))</f>
        <v>2675.64615215</v>
      </c>
      <c r="J70" s="4">
        <f>IF(H70=0,0,TRUNC(I70+H70,2))</f>
        <v>8896.09</v>
      </c>
      <c r="K70" s="4">
        <f>TRUNC(G70*$L$3,2)</f>
        <v>272646448.17000002</v>
      </c>
      <c r="L70" s="4">
        <f>TRUNC(H70*$L$3,2)</f>
        <v>3085343.54</v>
      </c>
      <c r="M70" s="4">
        <f>TRUNC(I70*$L$3,2)</f>
        <v>1327120.49</v>
      </c>
      <c r="N70" s="4">
        <f>TRUNC(J70*$L$3,2)</f>
        <v>4412460.6399999997</v>
      </c>
      <c r="P70" s="10"/>
    </row>
    <row r="71" spans="2:16" x14ac:dyDescent="0.2">
      <c r="B71" s="7">
        <v>65</v>
      </c>
      <c r="C71" s="8">
        <v>44013</v>
      </c>
      <c r="D71" s="7">
        <v>30</v>
      </c>
      <c r="E71" s="6">
        <v>1.139502E-2</v>
      </c>
      <c r="F71" s="5"/>
      <c r="G71" s="4">
        <f>IF(E71=0,TRUNC(TRUNC(1+F71,8)*(ROUND((1+$N$3)^(1/12)-1,9))*G70+G70*TRUNC(1+F71,8),8),TRUNC((G70-H70)*TRUNC(1+F71,8),8))</f>
        <v>543469.96900745004</v>
      </c>
      <c r="H71" s="4">
        <f>TRUNC(G71*E71,8)</f>
        <v>6192.8511662299998</v>
      </c>
      <c r="I71" s="4">
        <f>IF(H71=0,0,TRUNC((ROUND((1+$N$3)^(1/12)-1,9))*G71,8))</f>
        <v>2645.3677911099999</v>
      </c>
      <c r="J71" s="4">
        <f>IF(H71=0,0,TRUNC(I71+H71,2))</f>
        <v>8838.2099999999991</v>
      </c>
      <c r="K71" s="4">
        <f>TRUNC(G71*$L$3,2)</f>
        <v>269561104.62</v>
      </c>
      <c r="L71" s="4">
        <f>TRUNC(H71*$L$3,2)</f>
        <v>3071654.17</v>
      </c>
      <c r="M71" s="4">
        <f>TRUNC(I71*$L$3,2)</f>
        <v>1312102.42</v>
      </c>
      <c r="N71" s="4">
        <f>TRUNC(J71*$L$3,2)</f>
        <v>4383752.16</v>
      </c>
      <c r="P71" s="10"/>
    </row>
    <row r="72" spans="2:16" x14ac:dyDescent="0.2">
      <c r="B72" s="7">
        <v>66</v>
      </c>
      <c r="C72" s="8">
        <v>44044</v>
      </c>
      <c r="D72" s="7">
        <v>30</v>
      </c>
      <c r="E72" s="6">
        <v>1.144155E-2</v>
      </c>
      <c r="F72" s="5"/>
      <c r="G72" s="4">
        <f>IF(E72=0,TRUNC(TRUNC(1+F72,8)*(ROUND((1+$N$3)^(1/12)-1,9))*G71+G71*TRUNC(1+F72,8),8),TRUNC((G71-H71)*TRUNC(1+F72,8),8))</f>
        <v>537277.11784122</v>
      </c>
      <c r="H72" s="4">
        <f>TRUNC(G72*E72,8)</f>
        <v>6147.2830076299997</v>
      </c>
      <c r="I72" s="4">
        <f>IF(H72=0,0,TRUNC((ROUND((1+$N$3)^(1/12)-1,9))*G72,8))</f>
        <v>2615.2237722199998</v>
      </c>
      <c r="J72" s="4">
        <f>IF(H72=0,0,TRUNC(I72+H72,2))</f>
        <v>8762.5</v>
      </c>
      <c r="K72" s="4">
        <f>TRUNC(G72*$L$3,2)</f>
        <v>266489450.44</v>
      </c>
      <c r="L72" s="4">
        <f>TRUNC(H72*$L$3,2)</f>
        <v>3049052.37</v>
      </c>
      <c r="M72" s="4">
        <f>TRUNC(I72*$L$3,2)</f>
        <v>1297150.99</v>
      </c>
      <c r="N72" s="4">
        <f>TRUNC(J72*$L$3,2)</f>
        <v>4346200</v>
      </c>
      <c r="P72" s="10"/>
    </row>
    <row r="73" spans="2:16" x14ac:dyDescent="0.2">
      <c r="B73" s="7">
        <v>67</v>
      </c>
      <c r="C73" s="8">
        <v>44075</v>
      </c>
      <c r="D73" s="7">
        <v>30</v>
      </c>
      <c r="E73" s="6">
        <v>1.1517690000000001E-2</v>
      </c>
      <c r="F73" s="5"/>
      <c r="G73" s="4">
        <f>IF(E73=0,TRUNC(TRUNC(1+F73,8)*(ROUND((1+$N$3)^(1/12)-1,9))*G72+G72*TRUNC(1+F73,8),8),TRUNC((G72-H72)*TRUNC(1+F73,8),8))</f>
        <v>531129.83483358996</v>
      </c>
      <c r="H73" s="4">
        <f>TRUNC(G73*E73,8)</f>
        <v>6117.3887873599997</v>
      </c>
      <c r="I73" s="4">
        <f>IF(H73=0,0,TRUNC((ROUND((1+$N$3)^(1/12)-1,9))*G73,8))</f>
        <v>2585.3015586699998</v>
      </c>
      <c r="J73" s="4">
        <f>IF(H73=0,0,TRUNC(I73+H73,2))</f>
        <v>8702.69</v>
      </c>
      <c r="K73" s="4">
        <f>TRUNC(G73*$L$3,2)</f>
        <v>263440398.06999999</v>
      </c>
      <c r="L73" s="4">
        <f>TRUNC(H73*$L$3,2)</f>
        <v>3034224.83</v>
      </c>
      <c r="M73" s="4">
        <f>TRUNC(I73*$L$3,2)</f>
        <v>1282309.57</v>
      </c>
      <c r="N73" s="4">
        <f>TRUNC(J73*$L$3,2)</f>
        <v>4316534.24</v>
      </c>
      <c r="P73" s="10"/>
    </row>
    <row r="74" spans="2:16" x14ac:dyDescent="0.2">
      <c r="B74" s="7">
        <v>68</v>
      </c>
      <c r="C74" s="8">
        <v>44105</v>
      </c>
      <c r="D74" s="7">
        <v>30</v>
      </c>
      <c r="E74" s="6">
        <v>1.16189E-2</v>
      </c>
      <c r="F74" s="5"/>
      <c r="G74" s="4">
        <f>IF(E74=0,TRUNC(TRUNC(1+F74,8)*(ROUND((1+$N$3)^(1/12)-1,9))*G73+G73*TRUNC(1+F74,8),8),TRUNC((G73-H73)*TRUNC(1+F74,8),8))</f>
        <v>525012.44604623003</v>
      </c>
      <c r="H74" s="4">
        <f>TRUNC(G74*E74,8)</f>
        <v>6100.0671093600004</v>
      </c>
      <c r="I74" s="4">
        <f>IF(H74=0,0,TRUNC((ROUND((1+$N$3)^(1/12)-1,9))*G74,8))</f>
        <v>2555.5248567600001</v>
      </c>
      <c r="J74" s="4">
        <f>IF(H74=0,0,TRUNC(I74+H74,2))</f>
        <v>8655.59</v>
      </c>
      <c r="K74" s="4">
        <f>TRUNC(G74*$L$3,2)</f>
        <v>260406173.22999999</v>
      </c>
      <c r="L74" s="4">
        <f>TRUNC(H74*$L$3,2)</f>
        <v>3025633.2799999998</v>
      </c>
      <c r="M74" s="4">
        <f>TRUNC(I74*$L$3,2)</f>
        <v>1267540.32</v>
      </c>
      <c r="N74" s="4">
        <f>TRUNC(J74*$L$3,2)</f>
        <v>4293172.6399999997</v>
      </c>
      <c r="P74" s="10"/>
    </row>
    <row r="75" spans="2:16" x14ac:dyDescent="0.2">
      <c r="B75" s="7">
        <v>69</v>
      </c>
      <c r="C75" s="8">
        <v>44136</v>
      </c>
      <c r="D75" s="7">
        <v>30</v>
      </c>
      <c r="E75" s="6">
        <v>1.166443E-2</v>
      </c>
      <c r="F75" s="5"/>
      <c r="G75" s="4">
        <f>IF(E75=0,TRUNC(TRUNC(1+F75,8)*(ROUND((1+$N$3)^(1/12)-1,9))*G74+G74*TRUNC(1+F75,8),8),TRUNC((G74-H74)*TRUNC(1+F75,8),8))</f>
        <v>518912.37893687002</v>
      </c>
      <c r="H75" s="4">
        <f>TRUNC(G75*E75,8)</f>
        <v>6052.8171202399999</v>
      </c>
      <c r="I75" s="4">
        <f>IF(H75=0,0,TRUNC((ROUND((1+$N$3)^(1/12)-1,9))*G75,8))</f>
        <v>2525.8324689999999</v>
      </c>
      <c r="J75" s="4">
        <f>IF(H75=0,0,TRUNC(I75+H75,2))</f>
        <v>8578.64</v>
      </c>
      <c r="K75" s="4">
        <f>TRUNC(G75*$L$3,2)</f>
        <v>257380539.94999999</v>
      </c>
      <c r="L75" s="4">
        <f>TRUNC(H75*$L$3,2)</f>
        <v>3002197.29</v>
      </c>
      <c r="M75" s="4">
        <f>TRUNC(I75*$L$3,2)</f>
        <v>1252812.8999999999</v>
      </c>
      <c r="N75" s="4">
        <f>TRUNC(J75*$L$3,2)</f>
        <v>4255005.4400000004</v>
      </c>
      <c r="P75" s="10"/>
    </row>
    <row r="76" spans="2:16" x14ac:dyDescent="0.2">
      <c r="B76" s="7">
        <v>70</v>
      </c>
      <c r="C76" s="8">
        <v>44166</v>
      </c>
      <c r="D76" s="7">
        <v>30</v>
      </c>
      <c r="E76" s="6">
        <v>1.169074E-2</v>
      </c>
      <c r="F76" s="5"/>
      <c r="G76" s="4">
        <f>IF(E76=0,TRUNC(TRUNC(1+F76,8)*(ROUND((1+$N$3)^(1/12)-1,9))*G75+G75*TRUNC(1+F76,8),8),TRUNC((G75-H75)*TRUNC(1+F76,8),8))</f>
        <v>512859.56181663001</v>
      </c>
      <c r="H76" s="4">
        <f>TRUNC(G76*E76,8)</f>
        <v>5995.7077937100003</v>
      </c>
      <c r="I76" s="4">
        <f>IF(H76=0,0,TRUNC((ROUND((1+$N$3)^(1/12)-1,9))*G76,8))</f>
        <v>2496.3700729799998</v>
      </c>
      <c r="J76" s="4">
        <f>IF(H76=0,0,TRUNC(I76+H76,2))</f>
        <v>8492.07</v>
      </c>
      <c r="K76" s="4">
        <f>TRUNC(G76*$L$3,2)</f>
        <v>254378342.66</v>
      </c>
      <c r="L76" s="4">
        <f>TRUNC(H76*$L$3,2)</f>
        <v>2973871.06</v>
      </c>
      <c r="M76" s="4">
        <f>TRUNC(I76*$L$3,2)</f>
        <v>1238199.55</v>
      </c>
      <c r="N76" s="4">
        <f>TRUNC(J76*$L$3,2)</f>
        <v>4212066.72</v>
      </c>
      <c r="P76" s="10"/>
    </row>
    <row r="77" spans="2:16" x14ac:dyDescent="0.2">
      <c r="B77" s="7">
        <v>71</v>
      </c>
      <c r="C77" s="8">
        <v>44197</v>
      </c>
      <c r="D77" s="7">
        <v>30</v>
      </c>
      <c r="E77" s="6">
        <v>1.1746909999999999E-2</v>
      </c>
      <c r="F77" s="5"/>
      <c r="G77" s="4">
        <f>IF(E77=0,TRUNC(TRUNC(1+F77,8)*(ROUND((1+$N$3)^(1/12)-1,9))*G76+G76*TRUNC(1+F77,8),8),TRUNC((G76-H76)*TRUNC(1+F77,8),8))</f>
        <v>506863.85402292002</v>
      </c>
      <c r="H77" s="4">
        <f>TRUNC(G77*E77,8)</f>
        <v>5954.0840754600003</v>
      </c>
      <c r="I77" s="4">
        <f>IF(H77=0,0,TRUNC((ROUND((1+$N$3)^(1/12)-1,9))*G77,8))</f>
        <v>2467.1856595099998</v>
      </c>
      <c r="J77" s="4">
        <f>IF(H77=0,0,TRUNC(I77+H77,2))</f>
        <v>8421.26</v>
      </c>
      <c r="K77" s="4">
        <f>TRUNC(G77*$L$3,2)</f>
        <v>251404471.59</v>
      </c>
      <c r="L77" s="4">
        <f>TRUNC(H77*$L$3,2)</f>
        <v>2953225.7</v>
      </c>
      <c r="M77" s="4">
        <f>TRUNC(I77*$L$3,2)</f>
        <v>1223724.08</v>
      </c>
      <c r="N77" s="4">
        <f>TRUNC(J77*$L$3,2)</f>
        <v>4176944.96</v>
      </c>
      <c r="P77" s="10"/>
    </row>
    <row r="78" spans="2:16" x14ac:dyDescent="0.2">
      <c r="B78" s="7">
        <v>72</v>
      </c>
      <c r="C78" s="8">
        <v>44228</v>
      </c>
      <c r="D78" s="7">
        <v>30</v>
      </c>
      <c r="E78" s="6">
        <v>1.181887E-2</v>
      </c>
      <c r="F78" s="5"/>
      <c r="G78" s="4">
        <f>IF(E78=0,TRUNC(TRUNC(1+F78,8)*(ROUND((1+$N$3)^(1/12)-1,9))*G77+G77*TRUNC(1+F78,8),8),TRUNC((G77-H77)*TRUNC(1+F78,8),8))</f>
        <v>500909.76994745998</v>
      </c>
      <c r="H78" s="4">
        <f>TRUNC(G78*E78,8)</f>
        <v>5920.1874527299997</v>
      </c>
      <c r="I78" s="4">
        <f>IF(H78=0,0,TRUNC((ROUND((1+$N$3)^(1/12)-1,9))*G78,8))</f>
        <v>2438.2038516100001</v>
      </c>
      <c r="J78" s="4">
        <f>IF(H78=0,0,TRUNC(I78+H78,2))</f>
        <v>8358.39</v>
      </c>
      <c r="K78" s="4">
        <f>TRUNC(G78*$L$3,2)</f>
        <v>248451245.88999999</v>
      </c>
      <c r="L78" s="4">
        <f>TRUNC(H78*$L$3,2)</f>
        <v>2936412.97</v>
      </c>
      <c r="M78" s="4">
        <f>TRUNC(I78*$L$3,2)</f>
        <v>1209349.1100000001</v>
      </c>
      <c r="N78" s="4">
        <f>TRUNC(J78*$L$3,2)</f>
        <v>4145761.44</v>
      </c>
      <c r="P78" s="10"/>
    </row>
    <row r="79" spans="2:16" x14ac:dyDescent="0.2">
      <c r="B79" s="7">
        <v>73</v>
      </c>
      <c r="C79" s="8">
        <v>44256</v>
      </c>
      <c r="D79" s="7">
        <v>30</v>
      </c>
      <c r="E79" s="6">
        <v>1.1883080000000001E-2</v>
      </c>
      <c r="F79" s="5"/>
      <c r="G79" s="4">
        <f>IF(E79=0,TRUNC(TRUNC(1+F79,8)*(ROUND((1+$N$3)^(1/12)-1,9))*G78+G78*TRUNC(1+F79,8),8),TRUNC((G78-H78)*TRUNC(1+F79,8),8))</f>
        <v>494989.58249473001</v>
      </c>
      <c r="H79" s="4">
        <f>TRUNC(G79*E79,8)</f>
        <v>5882.0008079500003</v>
      </c>
      <c r="I79" s="4">
        <f>IF(H79=0,0,TRUNC((ROUND((1+$N$3)^(1/12)-1,9))*G79,8))</f>
        <v>2409.3870372599999</v>
      </c>
      <c r="J79" s="4">
        <f>IF(H79=0,0,TRUNC(I79+H79,2))</f>
        <v>8291.3799999999992</v>
      </c>
      <c r="K79" s="4">
        <f>TRUNC(G79*$L$3,2)</f>
        <v>245514832.91</v>
      </c>
      <c r="L79" s="4">
        <f>TRUNC(H79*$L$3,2)</f>
        <v>2917472.4</v>
      </c>
      <c r="M79" s="4">
        <f>TRUNC(I79*$L$3,2)</f>
        <v>1195055.97</v>
      </c>
      <c r="N79" s="4">
        <f>TRUNC(J79*$L$3,2)</f>
        <v>4112524.48</v>
      </c>
      <c r="P79" s="10"/>
    </row>
    <row r="80" spans="2:16" x14ac:dyDescent="0.2">
      <c r="B80" s="7">
        <v>74</v>
      </c>
      <c r="C80" s="8">
        <v>44287</v>
      </c>
      <c r="D80" s="7">
        <v>30</v>
      </c>
      <c r="E80" s="6">
        <v>1.192463E-2</v>
      </c>
      <c r="F80" s="5"/>
      <c r="G80" s="4">
        <f>IF(E80=0,TRUNC(TRUNC(1+F80,8)*(ROUND((1+$N$3)^(1/12)-1,9))*G79+G79*TRUNC(1+F80,8),8),TRUNC((G79-H79)*TRUNC(1+F80,8),8))</f>
        <v>489107.58168677997</v>
      </c>
      <c r="H80" s="4">
        <f>TRUNC(G80*E80,8)</f>
        <v>5832.4269418000003</v>
      </c>
      <c r="I80" s="4">
        <f>IF(H80=0,0,TRUNC((ROUND((1+$N$3)^(1/12)-1,9))*G80,8))</f>
        <v>2380.7560983399999</v>
      </c>
      <c r="J80" s="4">
        <f>IF(H80=0,0,TRUNC(I80+H80,2))</f>
        <v>8213.18</v>
      </c>
      <c r="K80" s="4">
        <f>TRUNC(G80*$L$3,2)</f>
        <v>242597360.50999999</v>
      </c>
      <c r="L80" s="4">
        <f>TRUNC(H80*$L$3,2)</f>
        <v>2892883.76</v>
      </c>
      <c r="M80" s="4">
        <f>TRUNC(I80*$L$3,2)</f>
        <v>1180855.02</v>
      </c>
      <c r="N80" s="4">
        <f>TRUNC(J80*$L$3,2)</f>
        <v>4073737.28</v>
      </c>
      <c r="P80" s="10"/>
    </row>
    <row r="81" spans="2:16" x14ac:dyDescent="0.2">
      <c r="B81" s="7">
        <v>75</v>
      </c>
      <c r="C81" s="8">
        <v>44317</v>
      </c>
      <c r="D81" s="7">
        <v>30</v>
      </c>
      <c r="E81" s="6">
        <v>1.199032E-2</v>
      </c>
      <c r="F81" s="5"/>
      <c r="G81" s="4">
        <f>IF(E81=0,TRUNC(TRUNC(1+F81,8)*(ROUND((1+$N$3)^(1/12)-1,9))*G80+G80*TRUNC(1+F81,8),8),TRUNC((G80-H80)*TRUNC(1+F81,8),8))</f>
        <v>483275.15474497998</v>
      </c>
      <c r="H81" s="4">
        <f>TRUNC(G81*E81,8)</f>
        <v>5794.6237534399997</v>
      </c>
      <c r="I81" s="4">
        <f>IF(H81=0,0,TRUNC((ROUND((1+$N$3)^(1/12)-1,9))*G81,8))</f>
        <v>2352.3664627500002</v>
      </c>
      <c r="J81" s="4">
        <f>IF(H81=0,0,TRUNC(I81+H81,2))</f>
        <v>8146.99</v>
      </c>
      <c r="K81" s="4">
        <f>TRUNC(G81*$L$3,2)</f>
        <v>239704476.75</v>
      </c>
      <c r="L81" s="4">
        <f>TRUNC(H81*$L$3,2)</f>
        <v>2874133.38</v>
      </c>
      <c r="M81" s="4">
        <f>TRUNC(I81*$L$3,2)</f>
        <v>1166773.76</v>
      </c>
      <c r="N81" s="4">
        <f>TRUNC(J81*$L$3,2)</f>
        <v>4040907.04</v>
      </c>
      <c r="P81" s="10"/>
    </row>
    <row r="82" spans="2:16" x14ac:dyDescent="0.2">
      <c r="B82" s="7">
        <v>76</v>
      </c>
      <c r="C82" s="8">
        <v>44348</v>
      </c>
      <c r="D82" s="7">
        <v>30</v>
      </c>
      <c r="E82" s="6">
        <v>1.204124E-2</v>
      </c>
      <c r="F82" s="5"/>
      <c r="G82" s="4">
        <f>IF(E82=0,TRUNC(TRUNC(1+F82,8)*(ROUND((1+$N$3)^(1/12)-1,9))*G81+G81*TRUNC(1+F82,8),8),TRUNC((G81-H81)*TRUNC(1+F82,8),8))</f>
        <v>477480.53099154</v>
      </c>
      <c r="H82" s="4">
        <f>TRUNC(G82*E82,8)</f>
        <v>5749.4576689899995</v>
      </c>
      <c r="I82" s="4">
        <f>IF(H82=0,0,TRUNC((ROUND((1+$N$3)^(1/12)-1,9))*G82,8))</f>
        <v>2324.1608360999999</v>
      </c>
      <c r="J82" s="4">
        <f>IF(H82=0,0,TRUNC(I82+H82,2))</f>
        <v>8073.61</v>
      </c>
      <c r="K82" s="4">
        <f>TRUNC(G82*$L$3,2)</f>
        <v>236830343.37</v>
      </c>
      <c r="L82" s="4">
        <f>TRUNC(H82*$L$3,2)</f>
        <v>2851731</v>
      </c>
      <c r="M82" s="4">
        <f>TRUNC(I82*$L$3,2)</f>
        <v>1152783.77</v>
      </c>
      <c r="N82" s="4">
        <f>TRUNC(J82*$L$3,2)</f>
        <v>4004510.56</v>
      </c>
      <c r="P82" s="10"/>
    </row>
    <row r="83" spans="2:16" x14ac:dyDescent="0.2">
      <c r="B83" s="7">
        <v>77</v>
      </c>
      <c r="C83" s="8">
        <v>44378</v>
      </c>
      <c r="D83" s="7">
        <v>30</v>
      </c>
      <c r="E83" s="6">
        <v>1.210059E-2</v>
      </c>
      <c r="F83" s="5"/>
      <c r="G83" s="4">
        <f>IF(E83=0,TRUNC(TRUNC(1+F83,8)*(ROUND((1+$N$3)^(1/12)-1,9))*G82+G82*TRUNC(1+F83,8),8),TRUNC((G82-H82)*TRUNC(1+F83,8),8))</f>
        <v>471731.07332254999</v>
      </c>
      <c r="H83" s="4">
        <f>TRUNC(G83*E83,8)</f>
        <v>5708.2243085299997</v>
      </c>
      <c r="I83" s="4">
        <f>IF(H83=0,0,TRUNC((ROUND((1+$N$3)^(1/12)-1,9))*G83,8))</f>
        <v>2296.17505768</v>
      </c>
      <c r="J83" s="4">
        <f>IF(H83=0,0,TRUNC(I83+H83,2))</f>
        <v>8004.39</v>
      </c>
      <c r="K83" s="4">
        <f>TRUNC(G83*$L$3,2)</f>
        <v>233978612.36000001</v>
      </c>
      <c r="L83" s="4">
        <f>TRUNC(H83*$L$3,2)</f>
        <v>2831279.25</v>
      </c>
      <c r="M83" s="4">
        <f>TRUNC(I83*$L$3,2)</f>
        <v>1138902.82</v>
      </c>
      <c r="N83" s="4">
        <f>TRUNC(J83*$L$3,2)</f>
        <v>3970177.44</v>
      </c>
      <c r="P83" s="10"/>
    </row>
    <row r="84" spans="2:16" x14ac:dyDescent="0.2">
      <c r="B84" s="7">
        <v>78</v>
      </c>
      <c r="C84" s="8">
        <v>44409</v>
      </c>
      <c r="D84" s="7">
        <v>30</v>
      </c>
      <c r="E84" s="6">
        <v>1.213199E-2</v>
      </c>
      <c r="F84" s="5"/>
      <c r="G84" s="4">
        <f>IF(E84=0,TRUNC(TRUNC(1+F84,8)*(ROUND((1+$N$3)^(1/12)-1,9))*G83+G83*TRUNC(1+F84,8),8),TRUNC((G83-H83)*TRUNC(1+F84,8),8))</f>
        <v>466022.84901402</v>
      </c>
      <c r="H84" s="4">
        <f>TRUNC(G84*E84,8)</f>
        <v>5653.7845440000001</v>
      </c>
      <c r="I84" s="4">
        <f>IF(H84=0,0,TRUNC((ROUND((1+$N$3)^(1/12)-1,9))*G84,8))</f>
        <v>2268.3899847399998</v>
      </c>
      <c r="J84" s="4">
        <f>IF(H84=0,0,TRUNC(I84+H84,2))</f>
        <v>7922.17</v>
      </c>
      <c r="K84" s="4">
        <f>TRUNC(G84*$L$3,2)</f>
        <v>231147333.11000001</v>
      </c>
      <c r="L84" s="4">
        <f>TRUNC(H84*$L$3,2)</f>
        <v>2804277.13</v>
      </c>
      <c r="M84" s="4">
        <f>TRUNC(I84*$L$3,2)</f>
        <v>1125121.43</v>
      </c>
      <c r="N84" s="4">
        <f>TRUNC(J84*$L$3,2)</f>
        <v>3929396.32</v>
      </c>
      <c r="P84" s="10"/>
    </row>
    <row r="85" spans="2:16" x14ac:dyDescent="0.2">
      <c r="B85" s="7">
        <v>79</v>
      </c>
      <c r="C85" s="8">
        <v>44440</v>
      </c>
      <c r="D85" s="7">
        <v>30</v>
      </c>
      <c r="E85" s="6">
        <v>1.2178899999999999E-2</v>
      </c>
      <c r="F85" s="5"/>
      <c r="G85" s="4">
        <f>IF(E85=0,TRUNC(TRUNC(1+F85,8)*(ROUND((1+$N$3)^(1/12)-1,9))*G84+G84*TRUNC(1+F85,8),8),TRUNC((G84-H84)*TRUNC(1+F85,8),8))</f>
        <v>460369.06447002001</v>
      </c>
      <c r="H85" s="4">
        <f>TRUNC(G85*E85,8)</f>
        <v>5606.7887992699998</v>
      </c>
      <c r="I85" s="4">
        <f>IF(H85=0,0,TRUNC((ROUND((1+$N$3)^(1/12)-1,9))*G85,8))</f>
        <v>2240.8699001300001</v>
      </c>
      <c r="J85" s="4">
        <f>IF(H85=0,0,TRUNC(I85+H85,2))</f>
        <v>7847.65</v>
      </c>
      <c r="K85" s="4">
        <f>TRUNC(G85*$L$3,2)</f>
        <v>228343055.97</v>
      </c>
      <c r="L85" s="4">
        <f>TRUNC(H85*$L$3,2)</f>
        <v>2780967.24</v>
      </c>
      <c r="M85" s="4">
        <f>TRUNC(I85*$L$3,2)</f>
        <v>1111471.47</v>
      </c>
      <c r="N85" s="4">
        <f>TRUNC(J85*$L$3,2)</f>
        <v>3892434.4</v>
      </c>
      <c r="P85" s="10"/>
    </row>
    <row r="86" spans="2:16" x14ac:dyDescent="0.2">
      <c r="B86" s="7">
        <v>80</v>
      </c>
      <c r="C86" s="8">
        <v>44470</v>
      </c>
      <c r="D86" s="7">
        <v>30</v>
      </c>
      <c r="E86" s="6">
        <v>1.2219870000000001E-2</v>
      </c>
      <c r="F86" s="5"/>
      <c r="G86" s="4">
        <f>IF(E86=0,TRUNC(TRUNC(1+F86,8)*(ROUND((1+$N$3)^(1/12)-1,9))*G85+G85*TRUNC(1+F86,8),8),TRUNC((G85-H85)*TRUNC(1+F86,8),8))</f>
        <v>454762.27567075001</v>
      </c>
      <c r="H86" s="4">
        <f>TRUNC(G86*E86,8)</f>
        <v>5557.1358896000002</v>
      </c>
      <c r="I86" s="4">
        <f>IF(H86=0,0,TRUNC((ROUND((1+$N$3)^(1/12)-1,9))*G86,8))</f>
        <v>2213.5785697000001</v>
      </c>
      <c r="J86" s="4">
        <f>IF(H86=0,0,TRUNC(I86+H86,2))</f>
        <v>7770.71</v>
      </c>
      <c r="K86" s="4">
        <f>TRUNC(G86*$L$3,2)</f>
        <v>225562088.72999999</v>
      </c>
      <c r="L86" s="4">
        <f>TRUNC(H86*$L$3,2)</f>
        <v>2756339.4</v>
      </c>
      <c r="M86" s="4">
        <f>TRUNC(I86*$L$3,2)</f>
        <v>1097934.97</v>
      </c>
      <c r="N86" s="4">
        <f>TRUNC(J86*$L$3,2)</f>
        <v>3854272.16</v>
      </c>
      <c r="P86" s="10"/>
    </row>
    <row r="87" spans="2:16" x14ac:dyDescent="0.2">
      <c r="B87" s="7">
        <v>81</v>
      </c>
      <c r="C87" s="8">
        <v>44501</v>
      </c>
      <c r="D87" s="7">
        <v>30</v>
      </c>
      <c r="E87" s="6">
        <v>1.2299549999999999E-2</v>
      </c>
      <c r="F87" s="5"/>
      <c r="G87" s="4">
        <f>IF(E87=0,TRUNC(TRUNC(1+F87,8)*(ROUND((1+$N$3)^(1/12)-1,9))*G86+G86*TRUNC(1+F87,8),8),TRUNC((G86-H86)*TRUNC(1+F87,8),8))</f>
        <v>449205.13978114998</v>
      </c>
      <c r="H87" s="4">
        <f>TRUNC(G87*E87,8)</f>
        <v>5525.0210769900004</v>
      </c>
      <c r="I87" s="4">
        <f>IF(H87=0,0,TRUNC((ROUND((1+$N$3)^(1/12)-1,9))*G87,8))</f>
        <v>2186.5289273399999</v>
      </c>
      <c r="J87" s="4">
        <f>IF(H87=0,0,TRUNC(I87+H87,2))</f>
        <v>7711.55</v>
      </c>
      <c r="K87" s="4">
        <f>TRUNC(G87*$L$3,2)</f>
        <v>222805749.33000001</v>
      </c>
      <c r="L87" s="4">
        <f>TRUNC(H87*$L$3,2)</f>
        <v>2740410.45</v>
      </c>
      <c r="M87" s="4">
        <f>TRUNC(I87*$L$3,2)</f>
        <v>1084518.3400000001</v>
      </c>
      <c r="N87" s="4">
        <f>TRUNC(J87*$L$3,2)</f>
        <v>3824928.8</v>
      </c>
      <c r="P87" s="10"/>
    </row>
    <row r="88" spans="2:16" x14ac:dyDescent="0.2">
      <c r="B88" s="7">
        <v>82</v>
      </c>
      <c r="C88" s="8">
        <v>44531</v>
      </c>
      <c r="D88" s="7">
        <v>30</v>
      </c>
      <c r="E88" s="6">
        <v>1.239261E-2</v>
      </c>
      <c r="F88" s="5"/>
      <c r="G88" s="4">
        <f>IF(E88=0,TRUNC(TRUNC(1+F88,8)*(ROUND((1+$N$3)^(1/12)-1,9))*G87+G87*TRUNC(1+F88,8),8),TRUNC((G87-H87)*TRUNC(1+F88,8),8))</f>
        <v>443680.11870415998</v>
      </c>
      <c r="H88" s="4">
        <f>TRUNC(G88*E88,8)</f>
        <v>5498.3546758499997</v>
      </c>
      <c r="I88" s="4">
        <f>IF(H88=0,0,TRUNC((ROUND((1+$N$3)^(1/12)-1,9))*G88,8))</f>
        <v>2159.63560547</v>
      </c>
      <c r="J88" s="4">
        <f>IF(H88=0,0,TRUNC(I88+H88,2))</f>
        <v>7657.99</v>
      </c>
      <c r="K88" s="4">
        <f>TRUNC(G88*$L$3,2)</f>
        <v>220065338.87</v>
      </c>
      <c r="L88" s="4">
        <f>TRUNC(H88*$L$3,2)</f>
        <v>2727183.91</v>
      </c>
      <c r="M88" s="4">
        <f>TRUNC(I88*$L$3,2)</f>
        <v>1071179.26</v>
      </c>
      <c r="N88" s="4">
        <f>TRUNC(J88*$L$3,2)</f>
        <v>3798363.04</v>
      </c>
      <c r="P88" s="10"/>
    </row>
    <row r="89" spans="2:16" x14ac:dyDescent="0.2">
      <c r="B89" s="7">
        <v>83</v>
      </c>
      <c r="C89" s="8">
        <v>44562</v>
      </c>
      <c r="D89" s="7">
        <v>30</v>
      </c>
      <c r="E89" s="6">
        <v>1.245783E-2</v>
      </c>
      <c r="F89" s="5"/>
      <c r="G89" s="4">
        <f>IF(E89=0,TRUNC(TRUNC(1+F89,8)*(ROUND((1+$N$3)^(1/12)-1,9))*G88+G88*TRUNC(1+F89,8),8),TRUNC((G88-H88)*TRUNC(1+F89,8),8))</f>
        <v>438181.76402831002</v>
      </c>
      <c r="H89" s="4">
        <f>TRUNC(G89*E89,8)</f>
        <v>5458.7939253599998</v>
      </c>
      <c r="I89" s="4">
        <f>IF(H89=0,0,TRUNC((ROUND((1+$N$3)^(1/12)-1,9))*G89,8))</f>
        <v>2132.8720836699999</v>
      </c>
      <c r="J89" s="4">
        <f>IF(H89=0,0,TRUNC(I89+H89,2))</f>
        <v>7591.66</v>
      </c>
      <c r="K89" s="4">
        <f>TRUNC(G89*$L$3,2)</f>
        <v>217338154.94999999</v>
      </c>
      <c r="L89" s="4">
        <f>TRUNC(H89*$L$3,2)</f>
        <v>2707561.78</v>
      </c>
      <c r="M89" s="4">
        <f>TRUNC(I89*$L$3,2)</f>
        <v>1057904.55</v>
      </c>
      <c r="N89" s="4">
        <f>TRUNC(J89*$L$3,2)</f>
        <v>3765463.36</v>
      </c>
      <c r="P89" s="10"/>
    </row>
    <row r="90" spans="2:16" x14ac:dyDescent="0.2">
      <c r="B90" s="7">
        <v>84</v>
      </c>
      <c r="C90" s="8">
        <v>44593</v>
      </c>
      <c r="D90" s="7">
        <v>30</v>
      </c>
      <c r="E90" s="6">
        <v>1.2520659999999999E-2</v>
      </c>
      <c r="F90" s="5"/>
      <c r="G90" s="4">
        <f>IF(E90=0,TRUNC(TRUNC(1+F90,8)*(ROUND((1+$N$3)^(1/12)-1,9))*G89+G89*TRUNC(1+F90,8),8),TRUNC((G89-H89)*TRUNC(1+F90,8),8))</f>
        <v>432722.97010295</v>
      </c>
      <c r="H90" s="4">
        <f>TRUNC(G90*E90,8)</f>
        <v>5417.9771828399998</v>
      </c>
      <c r="I90" s="4">
        <f>IF(H90=0,0,TRUNC((ROUND((1+$N$3)^(1/12)-1,9))*G90,8))</f>
        <v>2106.3011258400002</v>
      </c>
      <c r="J90" s="4">
        <f>IF(H90=0,0,TRUNC(I90+H90,2))</f>
        <v>7524.27</v>
      </c>
      <c r="K90" s="4">
        <f>TRUNC(G90*$L$3,2)</f>
        <v>214630593.16999999</v>
      </c>
      <c r="L90" s="4">
        <f>TRUNC(H90*$L$3,2)</f>
        <v>2687316.68</v>
      </c>
      <c r="M90" s="4">
        <f>TRUNC(I90*$L$3,2)</f>
        <v>1044725.35</v>
      </c>
      <c r="N90" s="4">
        <f>TRUNC(J90*$L$3,2)</f>
        <v>3732037.92</v>
      </c>
      <c r="P90" s="10"/>
    </row>
    <row r="91" spans="2:16" x14ac:dyDescent="0.2">
      <c r="B91" s="7">
        <v>85</v>
      </c>
      <c r="C91" s="8">
        <v>44621</v>
      </c>
      <c r="D91" s="7">
        <v>30</v>
      </c>
      <c r="E91" s="6">
        <v>1.256548E-2</v>
      </c>
      <c r="F91" s="5"/>
      <c r="G91" s="4">
        <f>IF(E91=0,TRUNC(TRUNC(1+F91,8)*(ROUND((1+$N$3)^(1/12)-1,9))*G90+G90*TRUNC(1+F91,8),8),TRUNC((G90-H90)*TRUNC(1+F91,8),8))</f>
        <v>427304.99292011</v>
      </c>
      <c r="H91" s="4">
        <f>TRUNC(G91*E91,8)</f>
        <v>5369.2923424299997</v>
      </c>
      <c r="I91" s="4">
        <f>IF(H91=0,0,TRUNC((ROUND((1+$N$3)^(1/12)-1,9))*G91,8))</f>
        <v>2079.92884559</v>
      </c>
      <c r="J91" s="4">
        <f>IF(H91=0,0,TRUNC(I91+H91,2))</f>
        <v>7449.22</v>
      </c>
      <c r="K91" s="4">
        <f>TRUNC(G91*$L$3,2)</f>
        <v>211943276.47999999</v>
      </c>
      <c r="L91" s="4">
        <f>TRUNC(H91*$L$3,2)</f>
        <v>2663169</v>
      </c>
      <c r="M91" s="4">
        <f>TRUNC(I91*$L$3,2)</f>
        <v>1031644.7</v>
      </c>
      <c r="N91" s="4">
        <f>TRUNC(J91*$L$3,2)</f>
        <v>3694813.12</v>
      </c>
      <c r="P91" s="10"/>
    </row>
    <row r="92" spans="2:16" x14ac:dyDescent="0.2">
      <c r="B92" s="7">
        <v>86</v>
      </c>
      <c r="C92" s="8">
        <v>44652</v>
      </c>
      <c r="D92" s="7">
        <v>30</v>
      </c>
      <c r="E92" s="6">
        <v>1.267188E-2</v>
      </c>
      <c r="F92" s="5"/>
      <c r="G92" s="4">
        <f>IF(E92=0,TRUNC(TRUNC(1+F92,8)*(ROUND((1+$N$3)^(1/12)-1,9))*G91+G91*TRUNC(1+F92,8),8),TRUNC((G91-H91)*TRUNC(1+F92,8),8))</f>
        <v>421935.70057768002</v>
      </c>
      <c r="H92" s="4">
        <f>TRUNC(G92*E92,8)</f>
        <v>5346.7185654300001</v>
      </c>
      <c r="I92" s="4">
        <f>IF(H92=0,0,TRUNC((ROUND((1+$N$3)^(1/12)-1,9))*G92,8))</f>
        <v>2053.7935412800002</v>
      </c>
      <c r="J92" s="4">
        <f>IF(H92=0,0,TRUNC(I92+H92,2))</f>
        <v>7400.51</v>
      </c>
      <c r="K92" s="4">
        <f>TRUNC(G92*$L$3,2)</f>
        <v>209280107.47999999</v>
      </c>
      <c r="L92" s="4">
        <f>TRUNC(H92*$L$3,2)</f>
        <v>2651972.4</v>
      </c>
      <c r="M92" s="4">
        <f>TRUNC(I92*$L$3,2)</f>
        <v>1018681.59</v>
      </c>
      <c r="N92" s="4">
        <f>TRUNC(J92*$L$3,2)</f>
        <v>3670652.96</v>
      </c>
      <c r="P92" s="10"/>
    </row>
    <row r="93" spans="2:16" x14ac:dyDescent="0.2">
      <c r="B93" s="7">
        <v>87</v>
      </c>
      <c r="C93" s="8">
        <v>44682</v>
      </c>
      <c r="D93" s="7">
        <v>30</v>
      </c>
      <c r="E93" s="6">
        <v>1.275127E-2</v>
      </c>
      <c r="F93" s="5"/>
      <c r="G93" s="4">
        <f>IF(E93=0,TRUNC(TRUNC(1+F93,8)*(ROUND((1+$N$3)^(1/12)-1,9))*G92+G92*TRUNC(1+F93,8),8),TRUNC((G92-H92)*TRUNC(1+F93,8),8))</f>
        <v>416588.98201225</v>
      </c>
      <c r="H93" s="4">
        <f>TRUNC(G93*E93,8)</f>
        <v>5312.0385886599997</v>
      </c>
      <c r="I93" s="4">
        <f>IF(H93=0,0,TRUNC((ROUND((1+$N$3)^(1/12)-1,9))*G93,8))</f>
        <v>2027.7681159799999</v>
      </c>
      <c r="J93" s="4">
        <f>IF(H93=0,0,TRUNC(I93+H93,2))</f>
        <v>7339.8</v>
      </c>
      <c r="K93" s="4">
        <f>TRUNC(G93*$L$3,2)</f>
        <v>206628135.06999999</v>
      </c>
      <c r="L93" s="4">
        <f>TRUNC(H93*$L$3,2)</f>
        <v>2634771.13</v>
      </c>
      <c r="M93" s="4">
        <f>TRUNC(I93*$L$3,2)</f>
        <v>1005772.98</v>
      </c>
      <c r="N93" s="4">
        <f>TRUNC(J93*$L$3,2)</f>
        <v>3640540.8</v>
      </c>
      <c r="P93" s="10"/>
    </row>
    <row r="94" spans="2:16" x14ac:dyDescent="0.2">
      <c r="B94" s="7">
        <v>88</v>
      </c>
      <c r="C94" s="8">
        <v>44713</v>
      </c>
      <c r="D94" s="7">
        <v>30</v>
      </c>
      <c r="E94" s="6">
        <v>1.286529E-2</v>
      </c>
      <c r="F94" s="5"/>
      <c r="G94" s="4">
        <f>IF(E94=0,TRUNC(TRUNC(1+F94,8)*(ROUND((1+$N$3)^(1/12)-1,9))*G93+G93*TRUNC(1+F94,8),8),TRUNC((G93-H93)*TRUNC(1+F94,8),8))</f>
        <v>411276.94342358998</v>
      </c>
      <c r="H94" s="4">
        <f>TRUNC(G94*E94,8)</f>
        <v>5291.1971474499996</v>
      </c>
      <c r="I94" s="4">
        <f>IF(H94=0,0,TRUNC((ROUND((1+$N$3)^(1/12)-1,9))*G94,8))</f>
        <v>2001.9114972299999</v>
      </c>
      <c r="J94" s="4">
        <f>IF(H94=0,0,TRUNC(I94+H94,2))</f>
        <v>7293.1</v>
      </c>
      <c r="K94" s="4">
        <f>TRUNC(G94*$L$3,2)</f>
        <v>203993363.93000001</v>
      </c>
      <c r="L94" s="4">
        <f>TRUNC(H94*$L$3,2)</f>
        <v>2624433.7799999998</v>
      </c>
      <c r="M94" s="4">
        <f>TRUNC(I94*$L$3,2)</f>
        <v>992948.1</v>
      </c>
      <c r="N94" s="4">
        <f>TRUNC(J94*$L$3,2)</f>
        <v>3617377.6</v>
      </c>
      <c r="P94" s="10"/>
    </row>
    <row r="95" spans="2:16" x14ac:dyDescent="0.2">
      <c r="B95" s="7">
        <v>89</v>
      </c>
      <c r="C95" s="8">
        <v>44743</v>
      </c>
      <c r="D95" s="7">
        <v>30</v>
      </c>
      <c r="E95" s="6">
        <v>1.293981E-2</v>
      </c>
      <c r="F95" s="5"/>
      <c r="G95" s="4">
        <f>IF(E95=0,TRUNC(TRUNC(1+F95,8)*(ROUND((1+$N$3)^(1/12)-1,9))*G94+G94*TRUNC(1+F95,8),8),TRUNC((G94-H94)*TRUNC(1+F95,8),8))</f>
        <v>405985.74627613998</v>
      </c>
      <c r="H95" s="4">
        <f>TRUNC(G95*E95,8)</f>
        <v>5253.3784195199996</v>
      </c>
      <c r="I95" s="4">
        <f>IF(H95=0,0,TRUNC((ROUND((1+$N$3)^(1/12)-1,9))*G95,8))</f>
        <v>1976.15632527</v>
      </c>
      <c r="J95" s="4">
        <f>IF(H95=0,0,TRUNC(I95+H95,2))</f>
        <v>7229.53</v>
      </c>
      <c r="K95" s="4">
        <f>TRUNC(G95*$L$3,2)</f>
        <v>201368930.15000001</v>
      </c>
      <c r="L95" s="4">
        <f>TRUNC(H95*$L$3,2)</f>
        <v>2605675.69</v>
      </c>
      <c r="M95" s="4">
        <f>TRUNC(I95*$L$3,2)</f>
        <v>980173.53</v>
      </c>
      <c r="N95" s="4">
        <f>TRUNC(J95*$L$3,2)</f>
        <v>3585846.88</v>
      </c>
      <c r="P95" s="10"/>
    </row>
    <row r="96" spans="2:16" x14ac:dyDescent="0.2">
      <c r="B96" s="7">
        <v>90</v>
      </c>
      <c r="C96" s="8">
        <v>44774</v>
      </c>
      <c r="D96" s="7">
        <v>30</v>
      </c>
      <c r="E96" s="6">
        <v>1.2992510000000001E-2</v>
      </c>
      <c r="F96" s="5"/>
      <c r="G96" s="4">
        <f>IF(E96=0,TRUNC(TRUNC(1+F96,8)*(ROUND((1+$N$3)^(1/12)-1,9))*G95+G95*TRUNC(1+F96,8),8),TRUNC((G95-H95)*TRUNC(1+F96,8),8))</f>
        <v>400732.36785662</v>
      </c>
      <c r="H96" s="4">
        <f>TRUNC(G96*E96,8)</f>
        <v>5206.5192967000003</v>
      </c>
      <c r="I96" s="4">
        <f>IF(H96=0,0,TRUNC((ROUND((1+$N$3)^(1/12)-1,9))*G96,8))</f>
        <v>1950.5852378899999</v>
      </c>
      <c r="J96" s="4">
        <f>IF(H96=0,0,TRUNC(I96+H96,2))</f>
        <v>7157.1</v>
      </c>
      <c r="K96" s="4">
        <f>TRUNC(G96*$L$3,2)</f>
        <v>198763254.44999999</v>
      </c>
      <c r="L96" s="4">
        <f>TRUNC(H96*$L$3,2)</f>
        <v>2582433.5699999998</v>
      </c>
      <c r="M96" s="4">
        <f>TRUNC(I96*$L$3,2)</f>
        <v>967490.27</v>
      </c>
      <c r="N96" s="4">
        <f>TRUNC(J96*$L$3,2)</f>
        <v>3549921.6</v>
      </c>
      <c r="P96" s="10"/>
    </row>
    <row r="97" spans="2:16" x14ac:dyDescent="0.2">
      <c r="B97" s="7">
        <v>91</v>
      </c>
      <c r="C97" s="8">
        <v>44805</v>
      </c>
      <c r="D97" s="7">
        <v>30</v>
      </c>
      <c r="E97" s="6">
        <v>1.3093240000000001E-2</v>
      </c>
      <c r="F97" s="5"/>
      <c r="G97" s="4">
        <f>IF(E97=0,TRUNC(TRUNC(1+F97,8)*(ROUND((1+$N$3)^(1/12)-1,9))*G96+G96*TRUNC(1+F97,8),8),TRUNC((G96-H96)*TRUNC(1+F97,8),8))</f>
        <v>395525.84855991998</v>
      </c>
      <c r="H97" s="4">
        <f>TRUNC(G97*E97,8)</f>
        <v>5178.7148613899999</v>
      </c>
      <c r="I97" s="4">
        <f>IF(H97=0,0,TRUNC((ROUND((1+$N$3)^(1/12)-1,9))*G97,8))</f>
        <v>1925.24223968</v>
      </c>
      <c r="J97" s="4">
        <f>IF(H97=0,0,TRUNC(I97+H97,2))</f>
        <v>7103.95</v>
      </c>
      <c r="K97" s="4">
        <f>TRUNC(G97*$L$3,2)</f>
        <v>196180820.88</v>
      </c>
      <c r="L97" s="4">
        <f>TRUNC(H97*$L$3,2)</f>
        <v>2568642.5699999998</v>
      </c>
      <c r="M97" s="4">
        <f>TRUNC(I97*$L$3,2)</f>
        <v>954920.15</v>
      </c>
      <c r="N97" s="4">
        <f>TRUNC(J97*$L$3,2)</f>
        <v>3523559.2</v>
      </c>
      <c r="P97" s="10"/>
    </row>
    <row r="98" spans="2:16" x14ac:dyDescent="0.2">
      <c r="B98" s="7">
        <v>92</v>
      </c>
      <c r="C98" s="8">
        <v>44835</v>
      </c>
      <c r="D98" s="7">
        <v>30</v>
      </c>
      <c r="E98" s="6">
        <v>1.3162119999999999E-2</v>
      </c>
      <c r="F98" s="5"/>
      <c r="G98" s="4">
        <f>IF(E98=0,TRUNC(TRUNC(1+F98,8)*(ROUND((1+$N$3)^(1/12)-1,9))*G97+G97*TRUNC(1+F98,8),8),TRUNC((G97-H97)*TRUNC(1+F98,8),8))</f>
        <v>390347.13369852997</v>
      </c>
      <c r="H98" s="4">
        <f>TRUNC(G98*E98,8)</f>
        <v>5137.7958153899999</v>
      </c>
      <c r="I98" s="4">
        <f>IF(H98=0,0,TRUNC((ROUND((1+$N$3)^(1/12)-1,9))*G98,8))</f>
        <v>1900.0345809800001</v>
      </c>
      <c r="J98" s="4">
        <f>IF(H98=0,0,TRUNC(I98+H98,2))</f>
        <v>7037.83</v>
      </c>
      <c r="K98" s="4">
        <f>TRUNC(G98*$L$3,2)</f>
        <v>193612178.31</v>
      </c>
      <c r="L98" s="4">
        <f>TRUNC(H98*$L$3,2)</f>
        <v>2548346.7200000002</v>
      </c>
      <c r="M98" s="4">
        <f>TRUNC(I98*$L$3,2)</f>
        <v>942417.15</v>
      </c>
      <c r="N98" s="4">
        <f>TRUNC(J98*$L$3,2)</f>
        <v>3490763.68</v>
      </c>
      <c r="P98" s="10"/>
    </row>
    <row r="99" spans="2:16" x14ac:dyDescent="0.2">
      <c r="B99" s="7">
        <v>93</v>
      </c>
      <c r="C99" s="8">
        <v>44866</v>
      </c>
      <c r="D99" s="7">
        <v>30</v>
      </c>
      <c r="E99" s="6">
        <v>1.327679E-2</v>
      </c>
      <c r="F99" s="5"/>
      <c r="G99" s="4">
        <f>IF(E99=0,TRUNC(TRUNC(1+F99,8)*(ROUND((1+$N$3)^(1/12)-1,9))*G98+G98*TRUNC(1+F99,8),8),TRUNC((G98-H98)*TRUNC(1+F99,8),8))</f>
        <v>385209.33788314002</v>
      </c>
      <c r="H99" s="4">
        <f>TRUNC(G99*E99,8)</f>
        <v>5114.3434851100001</v>
      </c>
      <c r="I99" s="4">
        <f>IF(H99=0,0,TRUNC((ROUND((1+$N$3)^(1/12)-1,9))*G99,8))</f>
        <v>1875.0260978199999</v>
      </c>
      <c r="J99" s="4">
        <f>IF(H99=0,0,TRUNC(I99+H99,2))</f>
        <v>6989.36</v>
      </c>
      <c r="K99" s="4">
        <f>TRUNC(G99*$L$3,2)</f>
        <v>191063831.59</v>
      </c>
      <c r="L99" s="4">
        <f>TRUNC(H99*$L$3,2)</f>
        <v>2536714.36</v>
      </c>
      <c r="M99" s="4">
        <f>TRUNC(I99*$L$3,2)</f>
        <v>930012.94</v>
      </c>
      <c r="N99" s="4">
        <f>TRUNC(J99*$L$3,2)</f>
        <v>3466722.56</v>
      </c>
      <c r="P99" s="10"/>
    </row>
    <row r="100" spans="2:16" x14ac:dyDescent="0.2">
      <c r="B100" s="7">
        <v>94</v>
      </c>
      <c r="C100" s="8">
        <v>44896</v>
      </c>
      <c r="D100" s="7">
        <v>30</v>
      </c>
      <c r="E100" s="6">
        <v>1.340068E-2</v>
      </c>
      <c r="F100" s="5"/>
      <c r="G100" s="4">
        <f>IF(E100=0,TRUNC(TRUNC(1+F100,8)*(ROUND((1+$N$3)^(1/12)-1,9))*G99+G99*TRUNC(1+F100,8),8),TRUNC((G99-H99)*TRUNC(1+F100,8),8))</f>
        <v>380094.99439802999</v>
      </c>
      <c r="H100" s="4">
        <f>TRUNC(G100*E100,8)</f>
        <v>5093.5313895199997</v>
      </c>
      <c r="I100" s="4">
        <f>IF(H100=0,0,TRUNC((ROUND((1+$N$3)^(1/12)-1,9))*G100,8))</f>
        <v>1850.1317700699999</v>
      </c>
      <c r="J100" s="4">
        <f>IF(H100=0,0,TRUNC(I100+H100,2))</f>
        <v>6943.66</v>
      </c>
      <c r="K100" s="4">
        <f>TRUNC(G100*$L$3,2)</f>
        <v>188527117.22</v>
      </c>
      <c r="L100" s="4">
        <f>TRUNC(H100*$L$3,2)</f>
        <v>2526391.56</v>
      </c>
      <c r="M100" s="4">
        <f>TRUNC(I100*$L$3,2)</f>
        <v>917665.35</v>
      </c>
      <c r="N100" s="4">
        <f>TRUNC(J100*$L$3,2)</f>
        <v>3444055.36</v>
      </c>
      <c r="P100" s="10"/>
    </row>
    <row r="101" spans="2:16" x14ac:dyDescent="0.2">
      <c r="B101" s="7">
        <v>95</v>
      </c>
      <c r="C101" s="8">
        <v>44927</v>
      </c>
      <c r="D101" s="7">
        <v>30</v>
      </c>
      <c r="E101" s="6">
        <v>1.35256E-2</v>
      </c>
      <c r="F101" s="5"/>
      <c r="G101" s="4">
        <f>IF(E101=0,TRUNC(TRUNC(1+F101,8)*(ROUND((1+$N$3)^(1/12)-1,9))*G100+G100*TRUNC(1+F101,8),8),TRUNC((G100-H100)*TRUNC(1+F101,8),8))</f>
        <v>375001.46300851001</v>
      </c>
      <c r="H101" s="4">
        <f>TRUNC(G101*E101,8)</f>
        <v>5072.1197880600002</v>
      </c>
      <c r="I101" s="4">
        <f>IF(H101=0,0,TRUNC((ROUND((1+$N$3)^(1/12)-1,9))*G101,8))</f>
        <v>1825.3387462600001</v>
      </c>
      <c r="J101" s="4">
        <f>IF(H101=0,0,TRUNC(I101+H101,2))</f>
        <v>6897.45</v>
      </c>
      <c r="K101" s="4">
        <f>TRUNC(G101*$L$3,2)</f>
        <v>186000725.65000001</v>
      </c>
      <c r="L101" s="4">
        <f>TRUNC(H101*$L$3,2)</f>
        <v>2515771.41</v>
      </c>
      <c r="M101" s="4">
        <f>TRUNC(I101*$L$3,2)</f>
        <v>905368.01</v>
      </c>
      <c r="N101" s="4">
        <f>TRUNC(J101*$L$3,2)</f>
        <v>3421135.2</v>
      </c>
      <c r="P101" s="10"/>
    </row>
    <row r="102" spans="2:16" x14ac:dyDescent="0.2">
      <c r="B102" s="7">
        <v>96</v>
      </c>
      <c r="C102" s="8">
        <v>44958</v>
      </c>
      <c r="D102" s="7">
        <v>30</v>
      </c>
      <c r="E102" s="6">
        <v>1.3631910000000001E-2</v>
      </c>
      <c r="F102" s="5"/>
      <c r="G102" s="4">
        <f>IF(E102=0,TRUNC(TRUNC(1+F102,8)*(ROUND((1+$N$3)^(1/12)-1,9))*G101+G101*TRUNC(1+F102,8),8),TRUNC((G101-H101)*TRUNC(1+F102,8),8))</f>
        <v>369929.34322044998</v>
      </c>
      <c r="H102" s="4">
        <f>TRUNC(G102*E102,8)</f>
        <v>5042.8435131400001</v>
      </c>
      <c r="I102" s="4">
        <f>IF(H102=0,0,TRUNC((ROUND((1+$N$3)^(1/12)-1,9))*G102,8))</f>
        <v>1800.64994452</v>
      </c>
      <c r="J102" s="4">
        <f>IF(H102=0,0,TRUNC(I102+H102,2))</f>
        <v>6843.49</v>
      </c>
      <c r="K102" s="4">
        <f>TRUNC(G102*$L$3,2)</f>
        <v>183484954.22999999</v>
      </c>
      <c r="L102" s="4">
        <f>TRUNC(H102*$L$3,2)</f>
        <v>2501250.38</v>
      </c>
      <c r="M102" s="4">
        <f>TRUNC(I102*$L$3,2)</f>
        <v>893122.37</v>
      </c>
      <c r="N102" s="4">
        <f>TRUNC(J102*$L$3,2)</f>
        <v>3394371.04</v>
      </c>
      <c r="P102" s="10"/>
    </row>
    <row r="103" spans="2:16" x14ac:dyDescent="0.2">
      <c r="B103" s="7">
        <v>97</v>
      </c>
      <c r="C103" s="8">
        <v>44986</v>
      </c>
      <c r="D103" s="7">
        <v>30</v>
      </c>
      <c r="E103" s="6">
        <v>1.375912E-2</v>
      </c>
      <c r="F103" s="5"/>
      <c r="G103" s="4">
        <f>IF(E103=0,TRUNC(TRUNC(1+F103,8)*(ROUND((1+$N$3)^(1/12)-1,9))*G102+G102*TRUNC(1+F103,8),8),TRUNC((G102-H102)*TRUNC(1+F103,8),8))</f>
        <v>364886.49970730999</v>
      </c>
      <c r="H103" s="4">
        <f>TRUNC(G103*E103,8)</f>
        <v>5020.5171358500002</v>
      </c>
      <c r="I103" s="4">
        <f>IF(H103=0,0,TRUNC((ROUND((1+$N$3)^(1/12)-1,9))*G103,8))</f>
        <v>1776.1036465300001</v>
      </c>
      <c r="J103" s="4">
        <f>IF(H103=0,0,TRUNC(I103+H103,2))</f>
        <v>6796.62</v>
      </c>
      <c r="K103" s="4">
        <f>TRUNC(G103*$L$3,2)</f>
        <v>180983703.84999999</v>
      </c>
      <c r="L103" s="4">
        <f>TRUNC(H103*$L$3,2)</f>
        <v>2490176.4900000002</v>
      </c>
      <c r="M103" s="4">
        <f>TRUNC(I103*$L$3,2)</f>
        <v>880947.4</v>
      </c>
      <c r="N103" s="4">
        <f>TRUNC(J103*$L$3,2)</f>
        <v>3371123.52</v>
      </c>
      <c r="P103" s="10"/>
    </row>
    <row r="104" spans="2:16" x14ac:dyDescent="0.2">
      <c r="B104" s="7">
        <v>98</v>
      </c>
      <c r="C104" s="8">
        <v>45017</v>
      </c>
      <c r="D104" s="7">
        <v>30</v>
      </c>
      <c r="E104" s="6">
        <v>1.38864E-2</v>
      </c>
      <c r="F104" s="5"/>
      <c r="G104" s="4">
        <f>IF(E104=0,TRUNC(TRUNC(1+F104,8)*(ROUND((1+$N$3)^(1/12)-1,9))*G103+G103*TRUNC(1+F104,8),8),TRUNC((G103-H103)*TRUNC(1+F104,8),8))</f>
        <v>359865.98257146002</v>
      </c>
      <c r="H104" s="4">
        <f>TRUNC(G104*E104,8)</f>
        <v>4997.2429803799996</v>
      </c>
      <c r="I104" s="4">
        <f>IF(H104=0,0,TRUNC((ROUND((1+$N$3)^(1/12)-1,9))*G104,8))</f>
        <v>1751.6660233299999</v>
      </c>
      <c r="J104" s="4">
        <f>IF(H104=0,0,TRUNC(I104+H104,2))</f>
        <v>6748.9</v>
      </c>
      <c r="K104" s="4">
        <f>TRUNC(G104*$L$3,2)</f>
        <v>178493527.34999999</v>
      </c>
      <c r="L104" s="4">
        <f>TRUNC(H104*$L$3,2)</f>
        <v>2478632.5099999998</v>
      </c>
      <c r="M104" s="4">
        <f>TRUNC(I104*$L$3,2)</f>
        <v>868826.34</v>
      </c>
      <c r="N104" s="4">
        <f>TRUNC(J104*$L$3,2)</f>
        <v>3347454.4</v>
      </c>
      <c r="P104" s="10"/>
    </row>
    <row r="105" spans="2:16" x14ac:dyDescent="0.2">
      <c r="B105" s="7">
        <v>99</v>
      </c>
      <c r="C105" s="8">
        <v>45047</v>
      </c>
      <c r="D105" s="7">
        <v>30</v>
      </c>
      <c r="E105" s="6">
        <v>1.400294E-2</v>
      </c>
      <c r="F105" s="5"/>
      <c r="G105" s="4">
        <f>IF(E105=0,TRUNC(TRUNC(1+F105,8)*(ROUND((1+$N$3)^(1/12)-1,9))*G104+G104*TRUNC(1+F105,8),8),TRUNC((G104-H104)*TRUNC(1+F105,8),8))</f>
        <v>354868.73959108</v>
      </c>
      <c r="H105" s="4">
        <f>TRUNC(G105*E105,8)</f>
        <v>4969.2056683600003</v>
      </c>
      <c r="I105" s="4">
        <f>IF(H105=0,0,TRUNC((ROUND((1+$N$3)^(1/12)-1,9))*G105,8))</f>
        <v>1727.34168826</v>
      </c>
      <c r="J105" s="4">
        <f>IF(H105=0,0,TRUNC(I105+H105,2))</f>
        <v>6696.54</v>
      </c>
      <c r="K105" s="4">
        <f>TRUNC(G105*$L$3,2)</f>
        <v>176014894.83000001</v>
      </c>
      <c r="L105" s="4">
        <f>TRUNC(H105*$L$3,2)</f>
        <v>2464726.0099999998</v>
      </c>
      <c r="M105" s="4">
        <f>TRUNC(I105*$L$3,2)</f>
        <v>856761.47</v>
      </c>
      <c r="N105" s="4">
        <f>TRUNC(J105*$L$3,2)</f>
        <v>3321483.84</v>
      </c>
      <c r="P105" s="10"/>
    </row>
    <row r="106" spans="2:16" x14ac:dyDescent="0.2">
      <c r="B106" s="7">
        <v>100</v>
      </c>
      <c r="C106" s="8">
        <v>45078</v>
      </c>
      <c r="D106" s="7">
        <v>30</v>
      </c>
      <c r="E106" s="6">
        <v>1.41101E-2</v>
      </c>
      <c r="F106" s="5"/>
      <c r="G106" s="4">
        <f>IF(E106=0,TRUNC(TRUNC(1+F106,8)*(ROUND((1+$N$3)^(1/12)-1,9))*G105+G105*TRUNC(1+F106,8),8),TRUNC((G105-H105)*TRUNC(1+F106,8),8))</f>
        <v>349899.53392272</v>
      </c>
      <c r="H106" s="4">
        <f>TRUNC(G106*E106,8)</f>
        <v>4937.1174136</v>
      </c>
      <c r="I106" s="4">
        <f>IF(H106=0,0,TRUNC((ROUND((1+$N$3)^(1/12)-1,9))*G106,8))</f>
        <v>1703.1538262399999</v>
      </c>
      <c r="J106" s="4">
        <f>IF(H106=0,0,TRUNC(I106+H106,2))</f>
        <v>6640.27</v>
      </c>
      <c r="K106" s="4">
        <f>TRUNC(G106*$L$3,2)</f>
        <v>173550168.81999999</v>
      </c>
      <c r="L106" s="4">
        <f>TRUNC(H106*$L$3,2)</f>
        <v>2448810.23</v>
      </c>
      <c r="M106" s="4">
        <f>TRUNC(I106*$L$3,2)</f>
        <v>844764.29</v>
      </c>
      <c r="N106" s="4">
        <f>TRUNC(J106*$L$3,2)</f>
        <v>3293573.92</v>
      </c>
      <c r="P106" s="10"/>
    </row>
    <row r="107" spans="2:16" x14ac:dyDescent="0.2">
      <c r="B107" s="7">
        <v>101</v>
      </c>
      <c r="C107" s="8">
        <v>45108</v>
      </c>
      <c r="D107" s="7">
        <v>30</v>
      </c>
      <c r="E107" s="6">
        <v>1.4216960000000001E-2</v>
      </c>
      <c r="F107" s="5"/>
      <c r="G107" s="4">
        <f>IF(E107=0,TRUNC(TRUNC(1+F107,8)*(ROUND((1+$N$3)^(1/12)-1,9))*G106+G106*TRUNC(1+F107,8),8),TRUNC((G106-H106)*TRUNC(1+F107,8),8))</f>
        <v>344962.41650912003</v>
      </c>
      <c r="H107" s="4">
        <f>TRUNC(G107*E107,8)</f>
        <v>4904.3168770100001</v>
      </c>
      <c r="I107" s="4">
        <f>IF(H107=0,0,TRUNC((ROUND((1+$N$3)^(1/12)-1,9))*G107,8))</f>
        <v>1679.1221554399999</v>
      </c>
      <c r="J107" s="4">
        <f>IF(H107=0,0,TRUNC(I107+H107,2))</f>
        <v>6583.43</v>
      </c>
      <c r="K107" s="4">
        <f>TRUNC(G107*$L$3,2)</f>
        <v>171101358.58000001</v>
      </c>
      <c r="L107" s="4">
        <f>TRUNC(H107*$L$3,2)</f>
        <v>2432541.17</v>
      </c>
      <c r="M107" s="4">
        <f>TRUNC(I107*$L$3,2)</f>
        <v>832844.58</v>
      </c>
      <c r="N107" s="4">
        <f>TRUNC(J107*$L$3,2)</f>
        <v>3265381.28</v>
      </c>
      <c r="P107" s="10"/>
    </row>
    <row r="108" spans="2:16" x14ac:dyDescent="0.2">
      <c r="B108" s="7">
        <v>102</v>
      </c>
      <c r="C108" s="8">
        <v>45139</v>
      </c>
      <c r="D108" s="7">
        <v>30</v>
      </c>
      <c r="E108" s="6">
        <v>1.430731E-2</v>
      </c>
      <c r="F108" s="5"/>
      <c r="G108" s="4">
        <f>IF(E108=0,TRUNC(TRUNC(1+F108,8)*(ROUND((1+$N$3)^(1/12)-1,9))*G107+G107*TRUNC(1+F108,8),8),TRUNC((G107-H107)*TRUNC(1+F108,8),8))</f>
        <v>340058.09963210998</v>
      </c>
      <c r="H108" s="4">
        <f>TRUNC(G108*E108,8)</f>
        <v>4865.3166494400002</v>
      </c>
      <c r="I108" s="4">
        <f>IF(H108=0,0,TRUNC((ROUND((1+$N$3)^(1/12)-1,9))*G108,8))</f>
        <v>1655.2501429199999</v>
      </c>
      <c r="J108" s="4">
        <f>IF(H108=0,0,TRUNC(I108+H108,2))</f>
        <v>6520.56</v>
      </c>
      <c r="K108" s="4">
        <f>TRUNC(G108*$L$3,2)</f>
        <v>168668817.41</v>
      </c>
      <c r="L108" s="4">
        <f>TRUNC(H108*$L$3,2)</f>
        <v>2413197.0499999998</v>
      </c>
      <c r="M108" s="4">
        <f>TRUNC(I108*$L$3,2)</f>
        <v>821004.07</v>
      </c>
      <c r="N108" s="4">
        <f>TRUNC(J108*$L$3,2)</f>
        <v>3234197.76</v>
      </c>
      <c r="P108" s="10"/>
    </row>
    <row r="109" spans="2:16" x14ac:dyDescent="0.2">
      <c r="B109" s="7">
        <v>103</v>
      </c>
      <c r="C109" s="8">
        <v>45170</v>
      </c>
      <c r="D109" s="7">
        <v>30</v>
      </c>
      <c r="E109" s="6">
        <v>1.436721E-2</v>
      </c>
      <c r="F109" s="5"/>
      <c r="G109" s="4">
        <f>IF(E109=0,TRUNC(TRUNC(1+F109,8)*(ROUND((1+$N$3)^(1/12)-1,9))*G108+G108*TRUNC(1+F109,8),8),TRUNC((G108-H108)*TRUNC(1+F109,8),8))</f>
        <v>335192.78298267</v>
      </c>
      <c r="H109" s="4">
        <f>TRUNC(G109*E109,8)</f>
        <v>4815.7851035900003</v>
      </c>
      <c r="I109" s="4">
        <f>IF(H109=0,0,TRUNC((ROUND((1+$N$3)^(1/12)-1,9))*G109,8))</f>
        <v>1631.5679660000001</v>
      </c>
      <c r="J109" s="4">
        <f>IF(H109=0,0,TRUNC(I109+H109,2))</f>
        <v>6447.35</v>
      </c>
      <c r="K109" s="4">
        <f>TRUNC(G109*$L$3,2)</f>
        <v>166255620.34999999</v>
      </c>
      <c r="L109" s="4">
        <f>TRUNC(H109*$L$3,2)</f>
        <v>2388629.41</v>
      </c>
      <c r="M109" s="4">
        <f>TRUNC(I109*$L$3,2)</f>
        <v>809257.71</v>
      </c>
      <c r="N109" s="4">
        <f>TRUNC(J109*$L$3,2)</f>
        <v>3197885.6</v>
      </c>
      <c r="P109" s="10"/>
    </row>
    <row r="110" spans="2:16" x14ac:dyDescent="0.2">
      <c r="B110" s="7">
        <v>104</v>
      </c>
      <c r="C110" s="8">
        <v>45200</v>
      </c>
      <c r="D110" s="7">
        <v>30</v>
      </c>
      <c r="E110" s="6">
        <v>1.447183E-2</v>
      </c>
      <c r="F110" s="5"/>
      <c r="G110" s="4">
        <f>IF(E110=0,TRUNC(TRUNC(1+F110,8)*(ROUND((1+$N$3)^(1/12)-1,9))*G109+G109*TRUNC(1+F110,8),8),TRUNC((G109-H109)*TRUNC(1+F110,8),8))</f>
        <v>330376.99787908001</v>
      </c>
      <c r="H110" s="4">
        <f>TRUNC(G110*E110,8)</f>
        <v>4781.15974921</v>
      </c>
      <c r="I110" s="4">
        <f>IF(H110=0,0,TRUNC((ROUND((1+$N$3)^(1/12)-1,9))*G110,8))</f>
        <v>1608.1268864000001</v>
      </c>
      <c r="J110" s="4">
        <f>IF(H110=0,0,TRUNC(I110+H110,2))</f>
        <v>6389.28</v>
      </c>
      <c r="K110" s="4">
        <f>TRUNC(G110*$L$3,2)</f>
        <v>163866990.94</v>
      </c>
      <c r="L110" s="4">
        <f>TRUNC(H110*$L$3,2)</f>
        <v>2371455.23</v>
      </c>
      <c r="M110" s="4">
        <f>TRUNC(I110*$L$3,2)</f>
        <v>797630.93</v>
      </c>
      <c r="N110" s="4">
        <f>TRUNC(J110*$L$3,2)</f>
        <v>3169082.88</v>
      </c>
      <c r="P110" s="10"/>
    </row>
    <row r="111" spans="2:16" x14ac:dyDescent="0.2">
      <c r="B111" s="7">
        <v>105</v>
      </c>
      <c r="C111" s="8">
        <v>45231</v>
      </c>
      <c r="D111" s="7">
        <v>30</v>
      </c>
      <c r="E111" s="6">
        <v>1.453431E-2</v>
      </c>
      <c r="F111" s="5"/>
      <c r="G111" s="4">
        <f>IF(E111=0,TRUNC(TRUNC(1+F111,8)*(ROUND((1+$N$3)^(1/12)-1,9))*G110+G110*TRUNC(1+F111,8),8),TRUNC((G110-H110)*TRUNC(1+F111,8),8))</f>
        <v>325595.83812987001</v>
      </c>
      <c r="H111" s="4">
        <f>TRUNC(G111*E111,8)</f>
        <v>4732.3108460800004</v>
      </c>
      <c r="I111" s="4">
        <f>IF(H111=0,0,TRUNC((ROUND((1+$N$3)^(1/12)-1,9))*G111,8))</f>
        <v>1584.8543474799999</v>
      </c>
      <c r="J111" s="4">
        <f>IF(H111=0,0,TRUNC(I111+H111,2))</f>
        <v>6317.16</v>
      </c>
      <c r="K111" s="4">
        <f>TRUNC(G111*$L$3,2)</f>
        <v>161495535.71000001</v>
      </c>
      <c r="L111" s="4">
        <f>TRUNC(H111*$L$3,2)</f>
        <v>2347226.17</v>
      </c>
      <c r="M111" s="4">
        <f>TRUNC(I111*$L$3,2)</f>
        <v>786087.75</v>
      </c>
      <c r="N111" s="4">
        <f>TRUNC(J111*$L$3,2)</f>
        <v>3133311.36</v>
      </c>
      <c r="P111" s="10"/>
    </row>
    <row r="112" spans="2:16" x14ac:dyDescent="0.2">
      <c r="B112" s="7">
        <v>106</v>
      </c>
      <c r="C112" s="8">
        <v>45261</v>
      </c>
      <c r="D112" s="7">
        <v>30</v>
      </c>
      <c r="E112" s="6">
        <v>1.458198E-2</v>
      </c>
      <c r="F112" s="5"/>
      <c r="G112" s="4">
        <f>IF(E112=0,TRUNC(TRUNC(1+F112,8)*(ROUND((1+$N$3)^(1/12)-1,9))*G111+G111*TRUNC(1+F112,8),8),TRUNC((G111-H111)*TRUNC(1+F112,8),8))</f>
        <v>320863.52728379</v>
      </c>
      <c r="H112" s="4">
        <f>TRUNC(G112*E112,8)</f>
        <v>4678.8255375799999</v>
      </c>
      <c r="I112" s="4">
        <f>IF(H112=0,0,TRUNC((ROUND((1+$N$3)^(1/12)-1,9))*G112,8))</f>
        <v>1561.8195830899999</v>
      </c>
      <c r="J112" s="4">
        <f>IF(H112=0,0,TRUNC(I112+H112,2))</f>
        <v>6240.64</v>
      </c>
      <c r="K112" s="4">
        <f>TRUNC(G112*$L$3,2)</f>
        <v>159148309.53</v>
      </c>
      <c r="L112" s="4">
        <f>TRUNC(H112*$L$3,2)</f>
        <v>2320697.46</v>
      </c>
      <c r="M112" s="4">
        <f>TRUNC(I112*$L$3,2)</f>
        <v>774662.51</v>
      </c>
      <c r="N112" s="4">
        <f>TRUNC(J112*$L$3,2)</f>
        <v>3095357.4399999999</v>
      </c>
      <c r="P112" s="10"/>
    </row>
    <row r="113" spans="2:16" x14ac:dyDescent="0.2">
      <c r="B113" s="7">
        <v>107</v>
      </c>
      <c r="C113" s="8">
        <v>45292</v>
      </c>
      <c r="D113" s="7">
        <v>30</v>
      </c>
      <c r="E113" s="6">
        <v>1.4662420000000001E-2</v>
      </c>
      <c r="F113" s="5"/>
      <c r="G113" s="4">
        <f>IF(E113=0,TRUNC(TRUNC(1+F113,8)*(ROUND((1+$N$3)^(1/12)-1,9))*G112+G112*TRUNC(1+F113,8),8),TRUNC((G112-H112)*TRUNC(1+F113,8),8))</f>
        <v>316184.70174620999</v>
      </c>
      <c r="H113" s="4">
        <f>TRUNC(G113*E113,8)</f>
        <v>4636.0328945700003</v>
      </c>
      <c r="I113" s="4">
        <f>IF(H113=0,0,TRUNC((ROUND((1+$N$3)^(1/12)-1,9))*G113,8))</f>
        <v>1539.0451611599999</v>
      </c>
      <c r="J113" s="4">
        <f>IF(H113=0,0,TRUNC(I113+H113,2))</f>
        <v>6175.07</v>
      </c>
      <c r="K113" s="4">
        <f>TRUNC(G113*$L$3,2)</f>
        <v>156827612.06</v>
      </c>
      <c r="L113" s="4">
        <f>TRUNC(H113*$L$3,2)</f>
        <v>2299472.31</v>
      </c>
      <c r="M113" s="4">
        <f>TRUNC(I113*$L$3,2)</f>
        <v>763366.39</v>
      </c>
      <c r="N113" s="4">
        <f>TRUNC(J113*$L$3,2)</f>
        <v>3062834.72</v>
      </c>
      <c r="P113" s="10"/>
    </row>
    <row r="114" spans="2:16" x14ac:dyDescent="0.2">
      <c r="B114" s="7">
        <v>108</v>
      </c>
      <c r="C114" s="8">
        <v>45323</v>
      </c>
      <c r="D114" s="7">
        <v>30</v>
      </c>
      <c r="E114" s="6">
        <v>1.480689E-2</v>
      </c>
      <c r="F114" s="5"/>
      <c r="G114" s="4">
        <f>IF(E114=0,TRUNC(TRUNC(1+F114,8)*(ROUND((1+$N$3)^(1/12)-1,9))*G113+G113*TRUNC(1+F114,8),8),TRUNC((G113-H113)*TRUNC(1+F114,8),8))</f>
        <v>311548.66885164002</v>
      </c>
      <c r="H114" s="4">
        <f>TRUNC(G114*E114,8)</f>
        <v>4613.0668693300004</v>
      </c>
      <c r="I114" s="4">
        <f>IF(H114=0,0,TRUNC((ROUND((1+$N$3)^(1/12)-1,9))*G114,8))</f>
        <v>1516.4790346100001</v>
      </c>
      <c r="J114" s="4">
        <f>IF(H114=0,0,TRUNC(I114+H114,2))</f>
        <v>6129.54</v>
      </c>
      <c r="K114" s="4">
        <f>TRUNC(G114*$L$3,2)</f>
        <v>154528139.75</v>
      </c>
      <c r="L114" s="4">
        <f>TRUNC(H114*$L$3,2)</f>
        <v>2288081.16</v>
      </c>
      <c r="M114" s="4">
        <f>TRUNC(I114*$L$3,2)</f>
        <v>752173.6</v>
      </c>
      <c r="N114" s="4">
        <f>TRUNC(J114*$L$3,2)</f>
        <v>3040251.84</v>
      </c>
      <c r="P114" s="10"/>
    </row>
    <row r="115" spans="2:16" x14ac:dyDescent="0.2">
      <c r="B115" s="7">
        <v>109</v>
      </c>
      <c r="C115" s="8">
        <v>45352</v>
      </c>
      <c r="D115" s="7">
        <v>30</v>
      </c>
      <c r="E115" s="6">
        <v>1.4931740000000001E-2</v>
      </c>
      <c r="F115" s="5"/>
      <c r="G115" s="4">
        <f>IF(E115=0,TRUNC(TRUNC(1+F115,8)*(ROUND((1+$N$3)^(1/12)-1,9))*G114+G114*TRUNC(1+F115,8),8),TRUNC((G114-H114)*TRUNC(1+F115,8),8))</f>
        <v>306935.60198231001</v>
      </c>
      <c r="H115" s="4">
        <f>TRUNC(G115*E115,8)</f>
        <v>4583.0826055400003</v>
      </c>
      <c r="I115" s="4">
        <f>IF(H115=0,0,TRUNC((ROUND((1+$N$3)^(1/12)-1,9))*G115,8))</f>
        <v>1494.02469636</v>
      </c>
      <c r="J115" s="4">
        <f>IF(H115=0,0,TRUNC(I115+H115,2))</f>
        <v>6077.1</v>
      </c>
      <c r="K115" s="4">
        <f>TRUNC(G115*$L$3,2)</f>
        <v>152240058.58000001</v>
      </c>
      <c r="L115" s="4">
        <f>TRUNC(H115*$L$3,2)</f>
        <v>2273208.9700000002</v>
      </c>
      <c r="M115" s="4">
        <f>TRUNC(I115*$L$3,2)</f>
        <v>741036.24</v>
      </c>
      <c r="N115" s="4">
        <f>TRUNC(J115*$L$3,2)</f>
        <v>3014241.6</v>
      </c>
      <c r="P115" s="10"/>
    </row>
    <row r="116" spans="2:16" x14ac:dyDescent="0.2">
      <c r="B116" s="7">
        <v>110</v>
      </c>
      <c r="C116" s="8">
        <v>45383</v>
      </c>
      <c r="D116" s="7">
        <v>30</v>
      </c>
      <c r="E116" s="6">
        <v>1.5055260000000001E-2</v>
      </c>
      <c r="F116" s="5"/>
      <c r="G116" s="4">
        <f>IF(E116=0,TRUNC(TRUNC(1+F116,8)*(ROUND((1+$N$3)^(1/12)-1,9))*G115+G115*TRUNC(1+F116,8),8),TRUNC((G115-H115)*TRUNC(1+F116,8),8))</f>
        <v>302352.51937677001</v>
      </c>
      <c r="H116" s="4">
        <f>TRUNC(G116*E116,8)</f>
        <v>4551.9957908699998</v>
      </c>
      <c r="I116" s="4">
        <f>IF(H116=0,0,TRUNC((ROUND((1+$N$3)^(1/12)-1,9))*G116,8))</f>
        <v>1471.7163080400001</v>
      </c>
      <c r="J116" s="4">
        <f>IF(H116=0,0,TRUNC(I116+H116,2))</f>
        <v>6023.71</v>
      </c>
      <c r="K116" s="4">
        <f>TRUNC(G116*$L$3,2)</f>
        <v>149966849.61000001</v>
      </c>
      <c r="L116" s="4">
        <f>TRUNC(H116*$L$3,2)</f>
        <v>2257789.91</v>
      </c>
      <c r="M116" s="4">
        <f>TRUNC(I116*$L$3,2)</f>
        <v>729971.28</v>
      </c>
      <c r="N116" s="4">
        <f>TRUNC(J116*$L$3,2)</f>
        <v>2987760.16</v>
      </c>
      <c r="P116" s="10"/>
    </row>
    <row r="117" spans="2:16" x14ac:dyDescent="0.2">
      <c r="B117" s="7">
        <v>111</v>
      </c>
      <c r="C117" s="8">
        <v>45413</v>
      </c>
      <c r="D117" s="7">
        <v>30</v>
      </c>
      <c r="E117" s="6">
        <v>1.5187249999999999E-2</v>
      </c>
      <c r="F117" s="5"/>
      <c r="G117" s="4">
        <f>IF(E117=0,TRUNC(TRUNC(1+F117,8)*(ROUND((1+$N$3)^(1/12)-1,9))*G116+G116*TRUNC(1+F117,8),8),TRUNC((G116-H116)*TRUNC(1+F117,8),8))</f>
        <v>297800.52358590002</v>
      </c>
      <c r="H117" s="4">
        <f>TRUNC(G117*E117,8)</f>
        <v>4522.7710018199996</v>
      </c>
      <c r="I117" s="4">
        <f>IF(H117=0,0,TRUNC((ROUND((1+$N$3)^(1/12)-1,9))*G117,8))</f>
        <v>1449.5592363799999</v>
      </c>
      <c r="J117" s="4">
        <f>IF(H117=0,0,TRUNC(I117+H117,2))</f>
        <v>5972.33</v>
      </c>
      <c r="K117" s="4">
        <f>TRUNC(G117*$L$3,2)</f>
        <v>147709059.69</v>
      </c>
      <c r="L117" s="4">
        <f>TRUNC(H117*$L$3,2)</f>
        <v>2243294.41</v>
      </c>
      <c r="M117" s="4">
        <f>TRUNC(I117*$L$3,2)</f>
        <v>718981.38</v>
      </c>
      <c r="N117" s="4">
        <f>TRUNC(J117*$L$3,2)</f>
        <v>2962275.68</v>
      </c>
      <c r="P117" s="10"/>
    </row>
    <row r="118" spans="2:16" x14ac:dyDescent="0.2">
      <c r="B118" s="7">
        <v>112</v>
      </c>
      <c r="C118" s="8">
        <v>45444</v>
      </c>
      <c r="D118" s="7">
        <v>30</v>
      </c>
      <c r="E118" s="6">
        <v>1.524471E-2</v>
      </c>
      <c r="F118" s="5"/>
      <c r="G118" s="4">
        <f>IF(E118=0,TRUNC(TRUNC(1+F118,8)*(ROUND((1+$N$3)^(1/12)-1,9))*G117+G117*TRUNC(1+F118,8),8),TRUNC((G117-H117)*TRUNC(1+F118,8),8))</f>
        <v>293277.75258407998</v>
      </c>
      <c r="H118" s="4">
        <f>TRUNC(G118*E118,8)</f>
        <v>4470.9342875900002</v>
      </c>
      <c r="I118" s="4">
        <f>IF(H118=0,0,TRUNC((ROUND((1+$N$3)^(1/12)-1,9))*G118,8))</f>
        <v>1427.5444178600001</v>
      </c>
      <c r="J118" s="4">
        <f>IF(H118=0,0,TRUNC(I118+H118,2))</f>
        <v>5898.47</v>
      </c>
      <c r="K118" s="4">
        <f>TRUNC(G118*$L$3,2)</f>
        <v>145465765.28</v>
      </c>
      <c r="L118" s="4">
        <f>TRUNC(H118*$L$3,2)</f>
        <v>2217583.4</v>
      </c>
      <c r="M118" s="4">
        <f>TRUNC(I118*$L$3,2)</f>
        <v>708062.03</v>
      </c>
      <c r="N118" s="4">
        <f>TRUNC(J118*$L$3,2)</f>
        <v>2925641.12</v>
      </c>
      <c r="P118" s="10"/>
    </row>
    <row r="119" spans="2:16" x14ac:dyDescent="0.2">
      <c r="B119" s="7">
        <v>113</v>
      </c>
      <c r="C119" s="8">
        <v>45474</v>
      </c>
      <c r="D119" s="7">
        <v>30</v>
      </c>
      <c r="E119" s="6">
        <v>1.533842E-2</v>
      </c>
      <c r="F119" s="5"/>
      <c r="G119" s="4">
        <f>IF(E119=0,TRUNC(TRUNC(1+F119,8)*(ROUND((1+$N$3)^(1/12)-1,9))*G118+G118*TRUNC(1+F119,8),8),TRUNC((G118-H118)*TRUNC(1+F119,8),8))</f>
        <v>288806.81829649</v>
      </c>
      <c r="H119" s="4">
        <f>TRUNC(G119*E119,8)</f>
        <v>4429.8402778899999</v>
      </c>
      <c r="I119" s="4">
        <f>IF(H119=0,0,TRUNC((ROUND((1+$N$3)^(1/12)-1,9))*G119,8))</f>
        <v>1405.7819172</v>
      </c>
      <c r="J119" s="4">
        <f>IF(H119=0,0,TRUNC(I119+H119,2))</f>
        <v>5835.62</v>
      </c>
      <c r="K119" s="4">
        <f>TRUNC(G119*$L$3,2)</f>
        <v>143248181.87</v>
      </c>
      <c r="L119" s="4">
        <f>TRUNC(H119*$L$3,2)</f>
        <v>2197200.77</v>
      </c>
      <c r="M119" s="4">
        <f>TRUNC(I119*$L$3,2)</f>
        <v>697267.83</v>
      </c>
      <c r="N119" s="4">
        <f>TRUNC(J119*$L$3,2)</f>
        <v>2894467.52</v>
      </c>
      <c r="P119" s="10"/>
    </row>
    <row r="120" spans="2:16" x14ac:dyDescent="0.2">
      <c r="B120" s="7">
        <v>114</v>
      </c>
      <c r="C120" s="8">
        <v>45505</v>
      </c>
      <c r="D120" s="7">
        <v>30</v>
      </c>
      <c r="E120" s="6">
        <v>1.536495E-2</v>
      </c>
      <c r="F120" s="5"/>
      <c r="G120" s="4">
        <f>IF(E120=0,TRUNC(TRUNC(1+F120,8)*(ROUND((1+$N$3)^(1/12)-1,9))*G119+G119*TRUNC(1+F120,8),8),TRUNC((G119-H119)*TRUNC(1+F120,8),8))</f>
        <v>284376.97801860003</v>
      </c>
      <c r="H120" s="4">
        <f>TRUNC(G120*E120,8)</f>
        <v>4369.4380484000003</v>
      </c>
      <c r="I120" s="4">
        <f>IF(H120=0,0,TRUNC((ROUND((1+$N$3)^(1/12)-1,9))*G120,8))</f>
        <v>1384.21944373</v>
      </c>
      <c r="J120" s="4">
        <f>IF(H120=0,0,TRUNC(I120+H120,2))</f>
        <v>5753.65</v>
      </c>
      <c r="K120" s="4">
        <f>TRUNC(G120*$L$3,2)</f>
        <v>141050981.09</v>
      </c>
      <c r="L120" s="4">
        <f>TRUNC(H120*$L$3,2)</f>
        <v>2167241.27</v>
      </c>
      <c r="M120" s="4">
        <f>TRUNC(I120*$L$3,2)</f>
        <v>686572.84</v>
      </c>
      <c r="N120" s="4">
        <f>TRUNC(J120*$L$3,2)</f>
        <v>2853810.4</v>
      </c>
      <c r="P120" s="10"/>
    </row>
    <row r="121" spans="2:16" x14ac:dyDescent="0.2">
      <c r="B121" s="7">
        <v>115</v>
      </c>
      <c r="C121" s="8">
        <v>45536</v>
      </c>
      <c r="D121" s="7">
        <v>30</v>
      </c>
      <c r="E121" s="6">
        <v>1.5448419999999999E-2</v>
      </c>
      <c r="F121" s="5"/>
      <c r="G121" s="4">
        <f>IF(E121=0,TRUNC(TRUNC(1+F121,8)*(ROUND((1+$N$3)^(1/12)-1,9))*G120+G120*TRUNC(1+F121,8),8),TRUNC((G120-H120)*TRUNC(1+F121,8),8))</f>
        <v>280007.53997019998</v>
      </c>
      <c r="H121" s="4">
        <f>TRUNC(G121*E121,8)</f>
        <v>4325.6740806199996</v>
      </c>
      <c r="I121" s="4">
        <f>IF(H121=0,0,TRUNC((ROUND((1+$N$3)^(1/12)-1,9))*G121,8))</f>
        <v>1362.9509811800001</v>
      </c>
      <c r="J121" s="4">
        <f>IF(H121=0,0,TRUNC(I121+H121,2))</f>
        <v>5688.62</v>
      </c>
      <c r="K121" s="4">
        <f>TRUNC(G121*$L$3,2)</f>
        <v>138883739.81999999</v>
      </c>
      <c r="L121" s="4">
        <f>TRUNC(H121*$L$3,2)</f>
        <v>2145534.34</v>
      </c>
      <c r="M121" s="4">
        <f>TRUNC(I121*$L$3,2)</f>
        <v>676023.68</v>
      </c>
      <c r="N121" s="4">
        <f>TRUNC(J121*$L$3,2)</f>
        <v>2821555.52</v>
      </c>
      <c r="P121" s="10"/>
    </row>
    <row r="122" spans="2:16" x14ac:dyDescent="0.2">
      <c r="B122" s="7">
        <v>116</v>
      </c>
      <c r="C122" s="8">
        <v>45566</v>
      </c>
      <c r="D122" s="7">
        <v>30</v>
      </c>
      <c r="E122" s="6">
        <v>1.5553320000000001E-2</v>
      </c>
      <c r="F122" s="5"/>
      <c r="G122" s="4">
        <f>IF(E122=0,TRUNC(TRUNC(1+F122,8)*(ROUND((1+$N$3)^(1/12)-1,9))*G121+G121*TRUNC(1+F122,8),8),TRUNC((G121-H121)*TRUNC(1+F122,8),8))</f>
        <v>275681.86588957999</v>
      </c>
      <c r="H122" s="4">
        <f>TRUNC(G122*E122,8)</f>
        <v>4287.7682783700002</v>
      </c>
      <c r="I122" s="4">
        <f>IF(H122=0,0,TRUNC((ROUND((1+$N$3)^(1/12)-1,9))*G122,8))</f>
        <v>1341.8955419900001</v>
      </c>
      <c r="J122" s="4">
        <f>IF(H122=0,0,TRUNC(I122+H122,2))</f>
        <v>5629.66</v>
      </c>
      <c r="K122" s="4">
        <f>TRUNC(G122*$L$3,2)</f>
        <v>136738205.47999999</v>
      </c>
      <c r="L122" s="4">
        <f>TRUNC(H122*$L$3,2)</f>
        <v>2126733.06</v>
      </c>
      <c r="M122" s="4">
        <f>TRUNC(I122*$L$3,2)</f>
        <v>665580.18000000005</v>
      </c>
      <c r="N122" s="4">
        <f>TRUNC(J122*$L$3,2)</f>
        <v>2792311.36</v>
      </c>
      <c r="P122" s="10"/>
    </row>
    <row r="123" spans="2:16" x14ac:dyDescent="0.2">
      <c r="B123" s="7">
        <v>117</v>
      </c>
      <c r="C123" s="8">
        <v>45597</v>
      </c>
      <c r="D123" s="7">
        <v>30</v>
      </c>
      <c r="E123" s="6">
        <v>1.5666619999999999E-2</v>
      </c>
      <c r="F123" s="5"/>
      <c r="G123" s="4">
        <f>IF(E123=0,TRUNC(TRUNC(1+F123,8)*(ROUND((1+$N$3)^(1/12)-1,9))*G122+G122*TRUNC(1+F123,8),8),TRUNC((G122-H122)*TRUNC(1+F123,8),8))</f>
        <v>271394.09761121002</v>
      </c>
      <c r="H123" s="4">
        <f>TRUNC(G123*E123,8)</f>
        <v>4251.8281975099999</v>
      </c>
      <c r="I123" s="4">
        <f>IF(H123=0,0,TRUNC((ROUND((1+$N$3)^(1/12)-1,9))*G123,8))</f>
        <v>1321.02461122</v>
      </c>
      <c r="J123" s="4">
        <f>IF(H123=0,0,TRUNC(I123+H123,2))</f>
        <v>5572.85</v>
      </c>
      <c r="K123" s="4">
        <f>TRUNC(G123*$L$3,2)</f>
        <v>134611472.41</v>
      </c>
      <c r="L123" s="4">
        <f>TRUNC(H123*$L$3,2)</f>
        <v>2108906.7799999998</v>
      </c>
      <c r="M123" s="4">
        <f>TRUNC(I123*$L$3,2)</f>
        <v>655228.19999999995</v>
      </c>
      <c r="N123" s="4">
        <f>TRUNC(J123*$L$3,2)</f>
        <v>2764133.6</v>
      </c>
      <c r="P123" s="10"/>
    </row>
    <row r="124" spans="2:16" x14ac:dyDescent="0.2">
      <c r="B124" s="7">
        <v>118</v>
      </c>
      <c r="C124" s="8">
        <v>45627</v>
      </c>
      <c r="D124" s="7">
        <v>30</v>
      </c>
      <c r="E124" s="6">
        <v>1.57536E-2</v>
      </c>
      <c r="F124" s="5"/>
      <c r="G124" s="4">
        <f>IF(E124=0,TRUNC(TRUNC(1+F124,8)*(ROUND((1+$N$3)^(1/12)-1,9))*G123+G123*TRUNC(1+F124,8),8),TRUNC((G123-H123)*TRUNC(1+F124,8),8))</f>
        <v>267142.26941369998</v>
      </c>
      <c r="H124" s="4">
        <f>TRUNC(G124*E124,8)</f>
        <v>4208.4524554299996</v>
      </c>
      <c r="I124" s="4">
        <f>IF(H124=0,0,TRUNC((ROUND((1+$N$3)^(1/12)-1,9))*G124,8))</f>
        <v>1300.32862062</v>
      </c>
      <c r="J124" s="4">
        <f>IF(H124=0,0,TRUNC(I124+H124,2))</f>
        <v>5508.78</v>
      </c>
      <c r="K124" s="4">
        <f>TRUNC(G124*$L$3,2)</f>
        <v>132502565.62</v>
      </c>
      <c r="L124" s="4">
        <f>TRUNC(H124*$L$3,2)</f>
        <v>2087392.41</v>
      </c>
      <c r="M124" s="4">
        <f>TRUNC(I124*$L$3,2)</f>
        <v>644962.99</v>
      </c>
      <c r="N124" s="4">
        <f>TRUNC(J124*$L$3,2)</f>
        <v>2732354.88</v>
      </c>
      <c r="P124" s="10"/>
    </row>
    <row r="125" spans="2:16" x14ac:dyDescent="0.2">
      <c r="B125" s="7">
        <v>119</v>
      </c>
      <c r="C125" s="8">
        <v>45658</v>
      </c>
      <c r="D125" s="7">
        <v>30</v>
      </c>
      <c r="E125" s="6">
        <v>1.5760239999999998E-2</v>
      </c>
      <c r="F125" s="5"/>
      <c r="G125" s="4">
        <f>IF(E125=0,TRUNC(TRUNC(1+F125,8)*(ROUND((1+$N$3)^(1/12)-1,9))*G124+G124*TRUNC(1+F125,8),8),TRUNC((G124-H124)*TRUNC(1+F125,8),8))</f>
        <v>262933.81695826998</v>
      </c>
      <c r="H125" s="4">
        <f>TRUNC(G125*E125,8)</f>
        <v>4143.9000593700002</v>
      </c>
      <c r="I125" s="4">
        <f>IF(H125=0,0,TRUNC((ROUND((1+$N$3)^(1/12)-1,9))*G125,8))</f>
        <v>1279.8437636599999</v>
      </c>
      <c r="J125" s="4">
        <f>IF(H125=0,0,TRUNC(I125+H125,2))</f>
        <v>5423.74</v>
      </c>
      <c r="K125" s="4">
        <f>TRUNC(G125*$L$3,2)</f>
        <v>130415173.20999999</v>
      </c>
      <c r="L125" s="4">
        <f>TRUNC(H125*$L$3,2)</f>
        <v>2055374.42</v>
      </c>
      <c r="M125" s="4">
        <f>TRUNC(I125*$L$3,2)</f>
        <v>634802.5</v>
      </c>
      <c r="N125" s="4">
        <f>TRUNC(J125*$L$3,2)</f>
        <v>2690175.04</v>
      </c>
      <c r="P125" s="10"/>
    </row>
    <row r="126" spans="2:16" x14ac:dyDescent="0.2">
      <c r="B126" s="7">
        <v>120</v>
      </c>
      <c r="C126" s="8">
        <v>45689</v>
      </c>
      <c r="D126" s="7">
        <v>30</v>
      </c>
      <c r="E126" s="6">
        <v>1.582745E-2</v>
      </c>
      <c r="F126" s="5"/>
      <c r="G126" s="4">
        <f>IF(E126=0,TRUNC(TRUNC(1+F126,8)*(ROUND((1+$N$3)^(1/12)-1,9))*G125+G125*TRUNC(1+F126,8),8),TRUNC((G125-H125)*TRUNC(1+F126,8),8))</f>
        <v>258789.9168989</v>
      </c>
      <c r="H126" s="4">
        <f>TRUNC(G126*E126,8)</f>
        <v>4095.9844702199998</v>
      </c>
      <c r="I126" s="4">
        <f>IF(H126=0,0,TRUNC((ROUND((1+$N$3)^(1/12)-1,9))*G126,8))</f>
        <v>1259.67311879</v>
      </c>
      <c r="J126" s="4">
        <f>IF(H126=0,0,TRUNC(I126+H126,2))</f>
        <v>5355.65</v>
      </c>
      <c r="K126" s="4">
        <f>TRUNC(G126*$L$3,2)</f>
        <v>128359798.78</v>
      </c>
      <c r="L126" s="4">
        <f>TRUNC(H126*$L$3,2)</f>
        <v>2031608.29</v>
      </c>
      <c r="M126" s="4">
        <f>TRUNC(I126*$L$3,2)</f>
        <v>624797.86</v>
      </c>
      <c r="N126" s="4">
        <f>TRUNC(J126*$L$3,2)</f>
        <v>2656402.4</v>
      </c>
      <c r="P126" s="10"/>
    </row>
    <row r="127" spans="2:16" x14ac:dyDescent="0.2">
      <c r="B127" s="7">
        <v>121</v>
      </c>
      <c r="C127" s="8">
        <v>45717</v>
      </c>
      <c r="D127" s="7">
        <v>30</v>
      </c>
      <c r="E127" s="6">
        <v>1.5970680000000001E-2</v>
      </c>
      <c r="F127" s="5"/>
      <c r="G127" s="4">
        <f>IF(E127=0,TRUNC(TRUNC(1+F127,8)*(ROUND((1+$N$3)^(1/12)-1,9))*G126+G126*TRUNC(1+F127,8),8),TRUNC((G126-H126)*TRUNC(1+F127,8),8))</f>
        <v>254693.93242868001</v>
      </c>
      <c r="H127" s="4">
        <f>TRUNC(G127*E127,8)</f>
        <v>4067.6352927600001</v>
      </c>
      <c r="I127" s="4">
        <f>IF(H127=0,0,TRUNC((ROUND((1+$N$3)^(1/12)-1,9))*G127,8))</f>
        <v>1239.73570548</v>
      </c>
      <c r="J127" s="4">
        <f>IF(H127=0,0,TRUNC(I127+H127,2))</f>
        <v>5307.37</v>
      </c>
      <c r="K127" s="4">
        <f>TRUNC(G127*$L$3,2)</f>
        <v>126328190.48</v>
      </c>
      <c r="L127" s="4">
        <f>TRUNC(H127*$L$3,2)</f>
        <v>2017547.1</v>
      </c>
      <c r="M127" s="4">
        <f>TRUNC(I127*$L$3,2)</f>
        <v>614908.9</v>
      </c>
      <c r="N127" s="4">
        <f>TRUNC(J127*$L$3,2)</f>
        <v>2632455.52</v>
      </c>
      <c r="P127" s="10"/>
    </row>
    <row r="128" spans="2:16" x14ac:dyDescent="0.2">
      <c r="B128" s="7">
        <v>122</v>
      </c>
      <c r="C128" s="8">
        <v>45748</v>
      </c>
      <c r="D128" s="7">
        <v>30</v>
      </c>
      <c r="E128" s="6">
        <v>1.619634E-2</v>
      </c>
      <c r="F128" s="5"/>
      <c r="G128" s="4">
        <f>IF(E128=0,TRUNC(TRUNC(1+F128,8)*(ROUND((1+$N$3)^(1/12)-1,9))*G127+G127*TRUNC(1+F128,8),8),TRUNC((G127-H127)*TRUNC(1+F128,8),8))</f>
        <v>250626.29713592</v>
      </c>
      <c r="H128" s="4">
        <f>TRUNC(G128*E128,8)</f>
        <v>4059.2287213499999</v>
      </c>
      <c r="I128" s="4">
        <f>IF(H128=0,0,TRUNC((ROUND((1+$N$3)^(1/12)-1,9))*G128,8))</f>
        <v>1219.9362832500001</v>
      </c>
      <c r="J128" s="4">
        <f>IF(H128=0,0,TRUNC(I128+H128,2))</f>
        <v>5279.16</v>
      </c>
      <c r="K128" s="4">
        <f>TRUNC(G128*$L$3,2)</f>
        <v>124310643.37</v>
      </c>
      <c r="L128" s="4">
        <f>TRUNC(H128*$L$3,2)</f>
        <v>2013377.44</v>
      </c>
      <c r="M128" s="4">
        <f>TRUNC(I128*$L$3,2)</f>
        <v>605088.39</v>
      </c>
      <c r="N128" s="4">
        <f>TRUNC(J128*$L$3,2)</f>
        <v>2618463.36</v>
      </c>
      <c r="P128" s="10"/>
    </row>
    <row r="129" spans="2:16" x14ac:dyDescent="0.2">
      <c r="B129" s="7">
        <v>123</v>
      </c>
      <c r="C129" s="8">
        <v>45778</v>
      </c>
      <c r="D129" s="7">
        <v>30</v>
      </c>
      <c r="E129" s="6">
        <v>1.640113E-2</v>
      </c>
      <c r="F129" s="5"/>
      <c r="G129" s="4">
        <f>IF(E129=0,TRUNC(TRUNC(1+F129,8)*(ROUND((1+$N$3)^(1/12)-1,9))*G128+G128*TRUNC(1+F129,8),8),TRUNC((G128-H128)*TRUNC(1+F129,8),8))</f>
        <v>246567.06841457001</v>
      </c>
      <c r="H129" s="4">
        <f>TRUNC(G129*E129,8)</f>
        <v>4043.9785427800002</v>
      </c>
      <c r="I129" s="4">
        <f>IF(H129=0,0,TRUNC((ROUND((1+$N$3)^(1/12)-1,9))*G129,8))</f>
        <v>1200.1777804200001</v>
      </c>
      <c r="J129" s="4">
        <f>IF(H129=0,0,TRUNC(I129+H129,2))</f>
        <v>5244.15</v>
      </c>
      <c r="K129" s="4">
        <f>TRUNC(G129*$L$3,2)</f>
        <v>122297265.93000001</v>
      </c>
      <c r="L129" s="4">
        <f>TRUNC(H129*$L$3,2)</f>
        <v>2005813.35</v>
      </c>
      <c r="M129" s="4">
        <f>TRUNC(I129*$L$3,2)</f>
        <v>595288.17000000004</v>
      </c>
      <c r="N129" s="4">
        <f>TRUNC(J129*$L$3,2)</f>
        <v>2601098.4</v>
      </c>
      <c r="P129" s="10"/>
    </row>
    <row r="130" spans="2:16" x14ac:dyDescent="0.2">
      <c r="B130" s="7">
        <v>124</v>
      </c>
      <c r="C130" s="8">
        <v>45809</v>
      </c>
      <c r="D130" s="7">
        <v>30</v>
      </c>
      <c r="E130" s="6">
        <v>1.6595470000000001E-2</v>
      </c>
      <c r="F130" s="5"/>
      <c r="G130" s="4">
        <f>IF(E130=0,TRUNC(TRUNC(1+F130,8)*(ROUND((1+$N$3)^(1/12)-1,9))*G129+G129*TRUNC(1+F130,8),8),TRUNC((G129-H129)*TRUNC(1+F130,8),8))</f>
        <v>242523.08987179</v>
      </c>
      <c r="H130" s="4">
        <f>TRUNC(G130*E130,8)</f>
        <v>4024.7846622699999</v>
      </c>
      <c r="I130" s="4">
        <f>IF(H130=0,0,TRUNC((ROUND((1+$N$3)^(1/12)-1,9))*G130,8))</f>
        <v>1180.4935086200001</v>
      </c>
      <c r="J130" s="4">
        <f>IF(H130=0,0,TRUNC(I130+H130,2))</f>
        <v>5205.2700000000004</v>
      </c>
      <c r="K130" s="4">
        <f>TRUNC(G130*$L$3,2)</f>
        <v>120291452.56999999</v>
      </c>
      <c r="L130" s="4">
        <f>TRUNC(H130*$L$3,2)</f>
        <v>1996293.19</v>
      </c>
      <c r="M130" s="4">
        <f>TRUNC(I130*$L$3,2)</f>
        <v>585524.78</v>
      </c>
      <c r="N130" s="4">
        <f>TRUNC(J130*$L$3,2)</f>
        <v>2581813.92</v>
      </c>
      <c r="P130" s="10"/>
    </row>
    <row r="131" spans="2:16" x14ac:dyDescent="0.2">
      <c r="B131" s="7">
        <v>125</v>
      </c>
      <c r="C131" s="8">
        <v>45839</v>
      </c>
      <c r="D131" s="7">
        <v>30</v>
      </c>
      <c r="E131" s="6">
        <v>1.6800320000000001E-2</v>
      </c>
      <c r="F131" s="5"/>
      <c r="G131" s="4">
        <f>IF(E131=0,TRUNC(TRUNC(1+F131,8)*(ROUND((1+$N$3)^(1/12)-1,9))*G130+G130*TRUNC(1+F131,8),8),TRUNC((G130-H130)*TRUNC(1+F131,8),8))</f>
        <v>238498.30520952001</v>
      </c>
      <c r="H131" s="4">
        <f>TRUNC(G131*E131,8)</f>
        <v>4006.8478469699999</v>
      </c>
      <c r="I131" s="4">
        <f>IF(H131=0,0,TRUNC((ROUND((1+$N$3)^(1/12)-1,9))*G131,8))</f>
        <v>1160.90266402</v>
      </c>
      <c r="J131" s="4">
        <f>IF(H131=0,0,TRUNC(I131+H131,2))</f>
        <v>5167.75</v>
      </c>
      <c r="K131" s="4">
        <f>TRUNC(G131*$L$3,2)</f>
        <v>118295159.38</v>
      </c>
      <c r="L131" s="4">
        <f>TRUNC(H131*$L$3,2)</f>
        <v>1987396.53</v>
      </c>
      <c r="M131" s="4">
        <f>TRUNC(I131*$L$3,2)</f>
        <v>575807.72</v>
      </c>
      <c r="N131" s="4">
        <f>TRUNC(J131*$L$3,2)</f>
        <v>2563204</v>
      </c>
      <c r="P131" s="10"/>
    </row>
    <row r="132" spans="2:16" x14ac:dyDescent="0.2">
      <c r="B132" s="7">
        <v>126</v>
      </c>
      <c r="C132" s="8">
        <v>45870</v>
      </c>
      <c r="D132" s="7">
        <v>30</v>
      </c>
      <c r="E132" s="6">
        <v>1.697479E-2</v>
      </c>
      <c r="F132" s="5"/>
      <c r="G132" s="4">
        <f>IF(E132=0,TRUNC(TRUNC(1+F132,8)*(ROUND((1+$N$3)^(1/12)-1,9))*G131+G131*TRUNC(1+F132,8),8),TRUNC((G131-H131)*TRUNC(1+F132,8),8))</f>
        <v>234491.45736254999</v>
      </c>
      <c r="H132" s="4">
        <f>TRUNC(G132*E132,8)</f>
        <v>3980.4432455199999</v>
      </c>
      <c r="I132" s="4">
        <f>IF(H132=0,0,TRUNC((ROUND((1+$N$3)^(1/12)-1,9))*G132,8))</f>
        <v>1141.39912777</v>
      </c>
      <c r="J132" s="4">
        <f>IF(H132=0,0,TRUNC(I132+H132,2))</f>
        <v>5121.84</v>
      </c>
      <c r="K132" s="4">
        <f>TRUNC(G132*$L$3,2)</f>
        <v>116307762.84999999</v>
      </c>
      <c r="L132" s="4">
        <f>TRUNC(H132*$L$3,2)</f>
        <v>1974299.84</v>
      </c>
      <c r="M132" s="4">
        <f>TRUNC(I132*$L$3,2)</f>
        <v>566133.96</v>
      </c>
      <c r="N132" s="4">
        <f>TRUNC(J132*$L$3,2)</f>
        <v>2540432.64</v>
      </c>
      <c r="P132" s="10"/>
    </row>
    <row r="133" spans="2:16" x14ac:dyDescent="0.2">
      <c r="B133" s="7">
        <v>127</v>
      </c>
      <c r="C133" s="8">
        <v>45901</v>
      </c>
      <c r="D133" s="7">
        <v>30</v>
      </c>
      <c r="E133" s="6">
        <v>1.7115559999999998E-2</v>
      </c>
      <c r="F133" s="5"/>
      <c r="G133" s="4">
        <f>IF(E133=0,TRUNC(TRUNC(1+F133,8)*(ROUND((1+$N$3)^(1/12)-1,9))*G132+G132*TRUNC(1+F133,8),8),TRUNC((G132-H132)*TRUNC(1+F133,8),8))</f>
        <v>230511.01411702999</v>
      </c>
      <c r="H133" s="4">
        <f>TRUNC(G133*E133,8)</f>
        <v>3945.32509278</v>
      </c>
      <c r="I133" s="4">
        <f>IF(H133=0,0,TRUNC((ROUND((1+$N$3)^(1/12)-1,9))*G133,8))</f>
        <v>1122.02411727</v>
      </c>
      <c r="J133" s="4">
        <f>IF(H133=0,0,TRUNC(I133+H133,2))</f>
        <v>5067.34</v>
      </c>
      <c r="K133" s="4">
        <f>TRUNC(G133*$L$3,2)</f>
        <v>114333463</v>
      </c>
      <c r="L133" s="4">
        <f>TRUNC(H133*$L$3,2)</f>
        <v>1956881.24</v>
      </c>
      <c r="M133" s="4">
        <f>TRUNC(I133*$L$3,2)</f>
        <v>556523.96</v>
      </c>
      <c r="N133" s="4">
        <f>TRUNC(J133*$L$3,2)</f>
        <v>2513400.64</v>
      </c>
      <c r="P133" s="10"/>
    </row>
    <row r="134" spans="2:16" x14ac:dyDescent="0.2">
      <c r="B134" s="7">
        <v>128</v>
      </c>
      <c r="C134" s="8">
        <v>45931</v>
      </c>
      <c r="D134" s="7">
        <v>30</v>
      </c>
      <c r="E134" s="6">
        <v>1.728182E-2</v>
      </c>
      <c r="F134" s="5"/>
      <c r="G134" s="4">
        <f>IF(E134=0,TRUNC(TRUNC(1+F134,8)*(ROUND((1+$N$3)^(1/12)-1,9))*G133+G133*TRUNC(1+F134,8),8),TRUNC((G133-H133)*TRUNC(1+F134,8),8))</f>
        <v>226565.68902424999</v>
      </c>
      <c r="H134" s="4">
        <f>TRUNC(G134*E134,8)</f>
        <v>3915.4674558900001</v>
      </c>
      <c r="I134" s="4">
        <f>IF(H134=0,0,TRUNC((ROUND((1+$N$3)^(1/12)-1,9))*G134,8))</f>
        <v>1102.8200461700001</v>
      </c>
      <c r="J134" s="4">
        <f>IF(H134=0,0,TRUNC(I134+H134,2))</f>
        <v>5018.28</v>
      </c>
      <c r="K134" s="4">
        <f>TRUNC(G134*$L$3,2)</f>
        <v>112376581.75</v>
      </c>
      <c r="L134" s="4">
        <f>TRUNC(H134*$L$3,2)</f>
        <v>1942071.85</v>
      </c>
      <c r="M134" s="4">
        <f>TRUNC(I134*$L$3,2)</f>
        <v>546998.74</v>
      </c>
      <c r="N134" s="4">
        <f>TRUNC(J134*$L$3,2)</f>
        <v>2489066.88</v>
      </c>
      <c r="P134" s="10"/>
    </row>
    <row r="135" spans="2:16" x14ac:dyDescent="0.2">
      <c r="B135" s="7">
        <v>129</v>
      </c>
      <c r="C135" s="8">
        <v>45962</v>
      </c>
      <c r="D135" s="7">
        <v>30</v>
      </c>
      <c r="E135" s="6">
        <v>1.750699E-2</v>
      </c>
      <c r="F135" s="5"/>
      <c r="G135" s="4">
        <f>IF(E135=0,TRUNC(TRUNC(1+F135,8)*(ROUND((1+$N$3)^(1/12)-1,9))*G134+G134*TRUNC(1+F135,8),8),TRUNC((G134-H134)*TRUNC(1+F135,8),8))</f>
        <v>222650.22156835999</v>
      </c>
      <c r="H135" s="4">
        <f>TRUNC(G135*E135,8)</f>
        <v>3897.9352024899999</v>
      </c>
      <c r="I135" s="4">
        <f>IF(H135=0,0,TRUNC((ROUND((1+$N$3)^(1/12)-1,9))*G135,8))</f>
        <v>1083.7613086399999</v>
      </c>
      <c r="J135" s="4">
        <f>IF(H135=0,0,TRUNC(I135+H135,2))</f>
        <v>4981.6899999999996</v>
      </c>
      <c r="K135" s="4">
        <f>TRUNC(G135*$L$3,2)</f>
        <v>110434509.89</v>
      </c>
      <c r="L135" s="4">
        <f>TRUNC(H135*$L$3,2)</f>
        <v>1933375.86</v>
      </c>
      <c r="M135" s="4">
        <f>TRUNC(I135*$L$3,2)</f>
        <v>537545.6</v>
      </c>
      <c r="N135" s="4">
        <f>TRUNC(J135*$L$3,2)</f>
        <v>2470918.2400000002</v>
      </c>
      <c r="P135" s="10"/>
    </row>
    <row r="136" spans="2:16" x14ac:dyDescent="0.2">
      <c r="B136" s="7">
        <v>130</v>
      </c>
      <c r="C136" s="8">
        <v>45992</v>
      </c>
      <c r="D136" s="7">
        <v>30</v>
      </c>
      <c r="E136" s="6">
        <v>1.7661159999999999E-2</v>
      </c>
      <c r="F136" s="5"/>
      <c r="G136" s="4">
        <f>IF(E136=0,TRUNC(TRUNC(1+F136,8)*(ROUND((1+$N$3)^(1/12)-1,9))*G135+G135*TRUNC(1+F136,8),8),TRUNC((G135-H135)*TRUNC(1+F136,8),8))</f>
        <v>218752.28636587001</v>
      </c>
      <c r="H136" s="4">
        <f>TRUNC(G136*E136,8)</f>
        <v>3863.4191298699998</v>
      </c>
      <c r="I136" s="4">
        <f>IF(H136=0,0,TRUNC((ROUND((1+$N$3)^(1/12)-1,9))*G136,8))</f>
        <v>1064.7879102500001</v>
      </c>
      <c r="J136" s="4">
        <f>IF(H136=0,0,TRUNC(I136+H136,2))</f>
        <v>4928.2</v>
      </c>
      <c r="K136" s="4">
        <f>TRUNC(G136*$L$3,2)</f>
        <v>108501134.03</v>
      </c>
      <c r="L136" s="4">
        <f>TRUNC(H136*$L$3,2)</f>
        <v>1916255.88</v>
      </c>
      <c r="M136" s="4">
        <f>TRUNC(I136*$L$3,2)</f>
        <v>528134.80000000005</v>
      </c>
      <c r="N136" s="4">
        <f>TRUNC(J136*$L$3,2)</f>
        <v>2444387.2000000002</v>
      </c>
      <c r="P136" s="10"/>
    </row>
    <row r="137" spans="2:16" x14ac:dyDescent="0.2">
      <c r="B137" s="7">
        <v>131</v>
      </c>
      <c r="C137" s="8">
        <v>46023</v>
      </c>
      <c r="D137" s="7">
        <v>30</v>
      </c>
      <c r="E137" s="6">
        <v>1.7882579999999999E-2</v>
      </c>
      <c r="F137" s="5"/>
      <c r="G137" s="4">
        <f>IF(E137=0,TRUNC(TRUNC(1+F137,8)*(ROUND((1+$N$3)^(1/12)-1,9))*G136+G136*TRUNC(1+F137,8),8),TRUNC((G136-H136)*TRUNC(1+F137,8),8))</f>
        <v>214888.86723599999</v>
      </c>
      <c r="H137" s="4">
        <f>TRUNC(G137*E137,8)</f>
        <v>3842.7673594500002</v>
      </c>
      <c r="I137" s="4">
        <f>IF(H137=0,0,TRUNC((ROUND((1+$N$3)^(1/12)-1,9))*G137,8))</f>
        <v>1045.9825206</v>
      </c>
      <c r="J137" s="4">
        <f>IF(H137=0,0,TRUNC(I137+H137,2))</f>
        <v>4888.74</v>
      </c>
      <c r="K137" s="4">
        <f>TRUNC(G137*$L$3,2)</f>
        <v>106584878.14</v>
      </c>
      <c r="L137" s="4">
        <f>TRUNC(H137*$L$3,2)</f>
        <v>1906012.61</v>
      </c>
      <c r="M137" s="4">
        <f>TRUNC(I137*$L$3,2)</f>
        <v>518807.33</v>
      </c>
      <c r="N137" s="4">
        <f>TRUNC(J137*$L$3,2)</f>
        <v>2424815.04</v>
      </c>
      <c r="P137" s="10"/>
    </row>
    <row r="138" spans="2:16" x14ac:dyDescent="0.2">
      <c r="B138" s="7">
        <v>132</v>
      </c>
      <c r="C138" s="8">
        <v>46054</v>
      </c>
      <c r="D138" s="7">
        <v>30</v>
      </c>
      <c r="E138" s="6">
        <v>1.8063340000000001E-2</v>
      </c>
      <c r="F138" s="5"/>
      <c r="G138" s="4">
        <f>IF(E138=0,TRUNC(TRUNC(1+F138,8)*(ROUND((1+$N$3)^(1/12)-1,9))*G137+G137*TRUNC(1+F138,8),8),TRUNC((G137-H137)*TRUNC(1+F138,8),8))</f>
        <v>211046.09987655</v>
      </c>
      <c r="H138" s="4">
        <f>TRUNC(G138*E138,8)</f>
        <v>3812.1974577400001</v>
      </c>
      <c r="I138" s="4">
        <f>IF(H138=0,0,TRUNC((ROUND((1+$N$3)^(1/12)-1,9))*G138,8))</f>
        <v>1027.2776544999999</v>
      </c>
      <c r="J138" s="4">
        <f>IF(H138=0,0,TRUNC(I138+H138,2))</f>
        <v>4839.47</v>
      </c>
      <c r="K138" s="4">
        <f>TRUNC(G138*$L$3,2)</f>
        <v>104678865.53</v>
      </c>
      <c r="L138" s="4">
        <f>TRUNC(H138*$L$3,2)</f>
        <v>1890849.93</v>
      </c>
      <c r="M138" s="4">
        <f>TRUNC(I138*$L$3,2)</f>
        <v>509529.71</v>
      </c>
      <c r="N138" s="4">
        <f>TRUNC(J138*$L$3,2)</f>
        <v>2400377.12</v>
      </c>
      <c r="P138" s="10"/>
    </row>
    <row r="139" spans="2:16" x14ac:dyDescent="0.2">
      <c r="B139" s="7">
        <v>133</v>
      </c>
      <c r="C139" s="8">
        <v>46082</v>
      </c>
      <c r="D139" s="7">
        <v>30</v>
      </c>
      <c r="E139" s="6">
        <v>1.8231830000000001E-2</v>
      </c>
      <c r="F139" s="5"/>
      <c r="G139" s="4">
        <f>IF(E139=0,TRUNC(TRUNC(1+F139,8)*(ROUND((1+$N$3)^(1/12)-1,9))*G138+G138*TRUNC(1+F139,8),8),TRUNC((G138-H138)*TRUNC(1+F139,8),8))</f>
        <v>207233.90241881</v>
      </c>
      <c r="H139" s="4">
        <f>TRUNC(G139*E139,8)</f>
        <v>3778.25327913</v>
      </c>
      <c r="I139" s="4">
        <f>IF(H139=0,0,TRUNC((ROUND((1+$N$3)^(1/12)-1,9))*G139,8))</f>
        <v>1008.72158895</v>
      </c>
      <c r="J139" s="4">
        <f>IF(H139=0,0,TRUNC(I139+H139,2))</f>
        <v>4786.97</v>
      </c>
      <c r="K139" s="4">
        <f>TRUNC(G139*$L$3,2)</f>
        <v>102788015.59</v>
      </c>
      <c r="L139" s="4">
        <f>TRUNC(H139*$L$3,2)</f>
        <v>1874013.62</v>
      </c>
      <c r="M139" s="4">
        <f>TRUNC(I139*$L$3,2)</f>
        <v>500325.9</v>
      </c>
      <c r="N139" s="4">
        <f>TRUNC(J139*$L$3,2)</f>
        <v>2374337.12</v>
      </c>
      <c r="P139" s="10"/>
    </row>
    <row r="140" spans="2:16" x14ac:dyDescent="0.2">
      <c r="B140" s="7">
        <v>134</v>
      </c>
      <c r="C140" s="8">
        <v>46113</v>
      </c>
      <c r="D140" s="7">
        <v>30</v>
      </c>
      <c r="E140" s="6">
        <v>1.8352739999999999E-2</v>
      </c>
      <c r="F140" s="5"/>
      <c r="G140" s="4">
        <f>IF(E140=0,TRUNC(TRUNC(1+F140,8)*(ROUND((1+$N$3)^(1/12)-1,9))*G139+G139*TRUNC(1+F140,8),8),TRUNC((G139-H139)*TRUNC(1+F140,8),8))</f>
        <v>203455.64913968</v>
      </c>
      <c r="H140" s="4">
        <f>TRUNC(G140*E140,8)</f>
        <v>3733.9686301900001</v>
      </c>
      <c r="I140" s="4">
        <f>IF(H140=0,0,TRUNC((ROUND((1+$N$3)^(1/12)-1,9))*G140,8))</f>
        <v>990.33074841999996</v>
      </c>
      <c r="J140" s="4">
        <f>IF(H140=0,0,TRUNC(I140+H140,2))</f>
        <v>4724.29</v>
      </c>
      <c r="K140" s="4">
        <f>TRUNC(G140*$L$3,2)</f>
        <v>100914001.97</v>
      </c>
      <c r="L140" s="4">
        <f>TRUNC(H140*$L$3,2)</f>
        <v>1852048.44</v>
      </c>
      <c r="M140" s="4">
        <f>TRUNC(I140*$L$3,2)</f>
        <v>491204.05</v>
      </c>
      <c r="N140" s="4">
        <f>TRUNC(J140*$L$3,2)</f>
        <v>2343247.84</v>
      </c>
      <c r="P140" s="10"/>
    </row>
    <row r="141" spans="2:16" x14ac:dyDescent="0.2">
      <c r="B141" s="7">
        <v>135</v>
      </c>
      <c r="C141" s="8">
        <v>46143</v>
      </c>
      <c r="D141" s="7">
        <v>30</v>
      </c>
      <c r="E141" s="6">
        <v>1.850307E-2</v>
      </c>
      <c r="F141" s="5"/>
      <c r="G141" s="4">
        <f>IF(E141=0,TRUNC(TRUNC(1+F141,8)*(ROUND((1+$N$3)^(1/12)-1,9))*G140+G140*TRUNC(1+F141,8),8),TRUNC((G140-H140)*TRUNC(1+F141,8),8))</f>
        <v>199721.68050948999</v>
      </c>
      <c r="H141" s="4">
        <f>TRUNC(G141*E141,8)</f>
        <v>3695.4642349800001</v>
      </c>
      <c r="I141" s="4">
        <f>IF(H141=0,0,TRUNC((ROUND((1+$N$3)^(1/12)-1,9))*G141,8))</f>
        <v>972.15546568000002</v>
      </c>
      <c r="J141" s="4">
        <f>IF(H141=0,0,TRUNC(I141+H141,2))</f>
        <v>4667.6099999999997</v>
      </c>
      <c r="K141" s="4">
        <f>TRUNC(G141*$L$3,2)</f>
        <v>99061953.530000001</v>
      </c>
      <c r="L141" s="4">
        <f>TRUNC(H141*$L$3,2)</f>
        <v>1832950.26</v>
      </c>
      <c r="M141" s="4">
        <f>TRUNC(I141*$L$3,2)</f>
        <v>482189.11</v>
      </c>
      <c r="N141" s="4">
        <f>TRUNC(J141*$L$3,2)</f>
        <v>2315134.56</v>
      </c>
      <c r="P141" s="10"/>
    </row>
    <row r="142" spans="2:16" x14ac:dyDescent="0.2">
      <c r="B142" s="7">
        <v>136</v>
      </c>
      <c r="C142" s="8">
        <v>46174</v>
      </c>
      <c r="D142" s="7">
        <v>30</v>
      </c>
      <c r="E142" s="6">
        <v>1.861266E-2</v>
      </c>
      <c r="F142" s="5"/>
      <c r="G142" s="4">
        <f>IF(E142=0,TRUNC(TRUNC(1+F142,8)*(ROUND((1+$N$3)^(1/12)-1,9))*G141+G141*TRUNC(1+F142,8),8),TRUNC((G141-H141)*TRUNC(1+F142,8),8))</f>
        <v>196026.21627450999</v>
      </c>
      <c r="H142" s="4">
        <f>TRUNC(G142*E142,8)</f>
        <v>3648.5693145999999</v>
      </c>
      <c r="I142" s="4">
        <f>IF(H142=0,0,TRUNC((ROUND((1+$N$3)^(1/12)-1,9))*G142,8))</f>
        <v>954.16760505000002</v>
      </c>
      <c r="J142" s="4">
        <f>IF(H142=0,0,TRUNC(I142+H142,2))</f>
        <v>4602.7299999999996</v>
      </c>
      <c r="K142" s="4">
        <f>TRUNC(G142*$L$3,2)</f>
        <v>97229003.269999996</v>
      </c>
      <c r="L142" s="4">
        <f>TRUNC(H142*$L$3,2)</f>
        <v>1809690.38</v>
      </c>
      <c r="M142" s="4">
        <f>TRUNC(I142*$L$3,2)</f>
        <v>473267.13</v>
      </c>
      <c r="N142" s="4">
        <f>TRUNC(J142*$L$3,2)</f>
        <v>2282954.08</v>
      </c>
      <c r="P142" s="10"/>
    </row>
    <row r="143" spans="2:16" x14ac:dyDescent="0.2">
      <c r="B143" s="7">
        <v>137</v>
      </c>
      <c r="C143" s="8">
        <v>46204</v>
      </c>
      <c r="D143" s="7">
        <v>30</v>
      </c>
      <c r="E143" s="6">
        <v>1.884825E-2</v>
      </c>
      <c r="F143" s="5"/>
      <c r="G143" s="4">
        <f>IF(E143=0,TRUNC(TRUNC(1+F143,8)*(ROUND((1+$N$3)^(1/12)-1,9))*G142+G142*TRUNC(1+F143,8),8),TRUNC((G142-H142)*TRUNC(1+F143,8),8))</f>
        <v>192377.64695990999</v>
      </c>
      <c r="H143" s="4">
        <f>TRUNC(G143*E143,8)</f>
        <v>3625.9819843099999</v>
      </c>
      <c r="I143" s="4">
        <f>IF(H143=0,0,TRUNC((ROUND((1+$N$3)^(1/12)-1,9))*G143,8))</f>
        <v>936.40800782999997</v>
      </c>
      <c r="J143" s="4">
        <f>IF(H143=0,0,TRUNC(I143+H143,2))</f>
        <v>4562.38</v>
      </c>
      <c r="K143" s="4">
        <f>TRUNC(G143*$L$3,2)</f>
        <v>95419312.890000001</v>
      </c>
      <c r="L143" s="4">
        <f>TRUNC(H143*$L$3,2)</f>
        <v>1798487.06</v>
      </c>
      <c r="M143" s="4">
        <f>TRUNC(I143*$L$3,2)</f>
        <v>464458.37</v>
      </c>
      <c r="N143" s="4">
        <f>TRUNC(J143*$L$3,2)</f>
        <v>2262940.48</v>
      </c>
      <c r="P143" s="10"/>
    </row>
    <row r="144" spans="2:16" x14ac:dyDescent="0.2">
      <c r="B144" s="7">
        <v>138</v>
      </c>
      <c r="C144" s="8">
        <v>46235</v>
      </c>
      <c r="D144" s="7">
        <v>30</v>
      </c>
      <c r="E144" s="6">
        <v>1.9096269999999999E-2</v>
      </c>
      <c r="F144" s="5"/>
      <c r="G144" s="4">
        <f>IF(E144=0,TRUNC(TRUNC(1+F144,8)*(ROUND((1+$N$3)^(1/12)-1,9))*G143+G143*TRUNC(1+F144,8),8),TRUNC((G143-H143)*TRUNC(1+F144,8),8))</f>
        <v>188751.6649756</v>
      </c>
      <c r="H144" s="4">
        <f>TRUNC(G144*E144,8)</f>
        <v>3604.4527573199998</v>
      </c>
      <c r="I144" s="4">
        <f>IF(H144=0,0,TRUNC((ROUND((1+$N$3)^(1/12)-1,9))*G144,8))</f>
        <v>918.75835559999996</v>
      </c>
      <c r="J144" s="4">
        <f>IF(H144=0,0,TRUNC(I144+H144,2))</f>
        <v>4523.21</v>
      </c>
      <c r="K144" s="4">
        <f>TRUNC(G144*$L$3,2)</f>
        <v>93620825.819999993</v>
      </c>
      <c r="L144" s="4">
        <f>TRUNC(H144*$L$3,2)</f>
        <v>1787808.56</v>
      </c>
      <c r="M144" s="4">
        <f>TRUNC(I144*$L$3,2)</f>
        <v>455704.14</v>
      </c>
      <c r="N144" s="4">
        <f>TRUNC(J144*$L$3,2)</f>
        <v>2243512.16</v>
      </c>
      <c r="P144" s="10"/>
    </row>
    <row r="145" spans="2:16" x14ac:dyDescent="0.2">
      <c r="B145" s="7">
        <v>139</v>
      </c>
      <c r="C145" s="8">
        <v>46266</v>
      </c>
      <c r="D145" s="7">
        <v>30</v>
      </c>
      <c r="E145" s="6">
        <v>1.933621E-2</v>
      </c>
      <c r="F145" s="5"/>
      <c r="G145" s="4">
        <f>IF(E145=0,TRUNC(TRUNC(1+F145,8)*(ROUND((1+$N$3)^(1/12)-1,9))*G144+G144*TRUNC(1+F145,8),8),TRUNC((G144-H144)*TRUNC(1+F145,8),8))</f>
        <v>185147.21221828001</v>
      </c>
      <c r="H145" s="4">
        <f>TRUNC(G145*E145,8)</f>
        <v>3580.0453763599999</v>
      </c>
      <c r="I145" s="4">
        <f>IF(H145=0,0,TRUNC((ROUND((1+$N$3)^(1/12)-1,9))*G145,8))</f>
        <v>901.21349798000006</v>
      </c>
      <c r="J145" s="4">
        <f>IF(H145=0,0,TRUNC(I145+H145,2))</f>
        <v>4481.25</v>
      </c>
      <c r="K145" s="4">
        <f>TRUNC(G145*$L$3,2)</f>
        <v>91833017.260000005</v>
      </c>
      <c r="L145" s="4">
        <f>TRUNC(H145*$L$3,2)</f>
        <v>1775702.5</v>
      </c>
      <c r="M145" s="4">
        <f>TRUNC(I145*$L$3,2)</f>
        <v>447001.89</v>
      </c>
      <c r="N145" s="4">
        <f>TRUNC(J145*$L$3,2)</f>
        <v>2222700</v>
      </c>
      <c r="P145" s="10"/>
    </row>
    <row r="146" spans="2:16" x14ac:dyDescent="0.2">
      <c r="B146" s="7">
        <v>140</v>
      </c>
      <c r="C146" s="8">
        <v>46296</v>
      </c>
      <c r="D146" s="7">
        <v>30</v>
      </c>
      <c r="E146" s="6">
        <v>1.9504500000000001E-2</v>
      </c>
      <c r="F146" s="5"/>
      <c r="G146" s="4">
        <f>IF(E146=0,TRUNC(TRUNC(1+F146,8)*(ROUND((1+$N$3)^(1/12)-1,9))*G145+G145*TRUNC(1+F146,8),8),TRUNC((G145-H145)*TRUNC(1+F146,8),8))</f>
        <v>181567.16684192</v>
      </c>
      <c r="H146" s="4">
        <f>TRUNC(G146*E146,8)</f>
        <v>3541.3768056600002</v>
      </c>
      <c r="I146" s="4">
        <f>IF(H146=0,0,TRUNC((ROUND((1+$N$3)^(1/12)-1,9))*G146,8))</f>
        <v>883.78744452000001</v>
      </c>
      <c r="J146" s="4">
        <f>IF(H146=0,0,TRUNC(I146+H146,2))</f>
        <v>4425.16</v>
      </c>
      <c r="K146" s="4">
        <f>TRUNC(G146*$L$3,2)</f>
        <v>90057314.75</v>
      </c>
      <c r="L146" s="4">
        <f>TRUNC(H146*$L$3,2)</f>
        <v>1756522.89</v>
      </c>
      <c r="M146" s="4">
        <f>TRUNC(I146*$L$3,2)</f>
        <v>438358.57</v>
      </c>
      <c r="N146" s="4">
        <f>TRUNC(J146*$L$3,2)</f>
        <v>2194879.36</v>
      </c>
      <c r="P146" s="10"/>
    </row>
    <row r="147" spans="2:16" x14ac:dyDescent="0.2">
      <c r="B147" s="7">
        <v>141</v>
      </c>
      <c r="C147" s="8">
        <v>46327</v>
      </c>
      <c r="D147" s="7">
        <v>30</v>
      </c>
      <c r="E147" s="6">
        <v>1.9699649999999999E-2</v>
      </c>
      <c r="F147" s="5"/>
      <c r="G147" s="4">
        <f>IF(E147=0,TRUNC(TRUNC(1+F147,8)*(ROUND((1+$N$3)^(1/12)-1,9))*G146+G146*TRUNC(1+F147,8),8),TRUNC((G146-H146)*TRUNC(1+F147,8),8))</f>
        <v>178025.79003626</v>
      </c>
      <c r="H147" s="4">
        <f>TRUNC(G147*E147,8)</f>
        <v>3507.0457546799998</v>
      </c>
      <c r="I147" s="4">
        <f>IF(H147=0,0,TRUNC((ROUND((1+$N$3)^(1/12)-1,9))*G147,8))</f>
        <v>866.54961231000004</v>
      </c>
      <c r="J147" s="4">
        <f>IF(H147=0,0,TRUNC(I147+H147,2))</f>
        <v>4373.59</v>
      </c>
      <c r="K147" s="4">
        <f>TRUNC(G147*$L$3,2)</f>
        <v>88300791.849999994</v>
      </c>
      <c r="L147" s="4">
        <f>TRUNC(H147*$L$3,2)</f>
        <v>1739494.69</v>
      </c>
      <c r="M147" s="4">
        <f>TRUNC(I147*$L$3,2)</f>
        <v>429808.6</v>
      </c>
      <c r="N147" s="4">
        <f>TRUNC(J147*$L$3,2)</f>
        <v>2169300.64</v>
      </c>
      <c r="P147" s="10"/>
    </row>
    <row r="148" spans="2:16" x14ac:dyDescent="0.2">
      <c r="B148" s="7">
        <v>142</v>
      </c>
      <c r="C148" s="8">
        <v>46357</v>
      </c>
      <c r="D148" s="7">
        <v>30</v>
      </c>
      <c r="E148" s="6">
        <v>1.9896009999999999E-2</v>
      </c>
      <c r="F148" s="5"/>
      <c r="G148" s="4">
        <f>IF(E148=0,TRUNC(TRUNC(1+F148,8)*(ROUND((1+$N$3)^(1/12)-1,9))*G147+G147*TRUNC(1+F148,8),8),TRUNC((G147-H147)*TRUNC(1+F148,8),8))</f>
        <v>174518.74428158</v>
      </c>
      <c r="H148" s="4">
        <f>TRUNC(G148*E148,8)</f>
        <v>3472.2266814099999</v>
      </c>
      <c r="I148" s="4">
        <f>IF(H148=0,0,TRUNC((ROUND((1+$N$3)^(1/12)-1,9))*G148,8))</f>
        <v>849.47888823999995</v>
      </c>
      <c r="J148" s="4">
        <f>IF(H148=0,0,TRUNC(I148+H148,2))</f>
        <v>4321.7</v>
      </c>
      <c r="K148" s="4">
        <f>TRUNC(G148*$L$3,2)</f>
        <v>86561297.159999996</v>
      </c>
      <c r="L148" s="4">
        <f>TRUNC(H148*$L$3,2)</f>
        <v>1722224.43</v>
      </c>
      <c r="M148" s="4">
        <f>TRUNC(I148*$L$3,2)</f>
        <v>421341.52</v>
      </c>
      <c r="N148" s="4">
        <f>TRUNC(J148*$L$3,2)</f>
        <v>2143563.2000000002</v>
      </c>
      <c r="P148" s="10"/>
    </row>
    <row r="149" spans="2:16" x14ac:dyDescent="0.2">
      <c r="B149" s="7">
        <v>143</v>
      </c>
      <c r="C149" s="8">
        <v>46388</v>
      </c>
      <c r="D149" s="7">
        <v>30</v>
      </c>
      <c r="E149" s="6">
        <v>2.007517E-2</v>
      </c>
      <c r="F149" s="5"/>
      <c r="G149" s="4">
        <f>IF(E149=0,TRUNC(TRUNC(1+F149,8)*(ROUND((1+$N$3)^(1/12)-1,9))*G148+G148*TRUNC(1+F149,8),8),TRUNC((G148-H148)*TRUNC(1+F149,8),8))</f>
        <v>171046.51760016999</v>
      </c>
      <c r="H149" s="4">
        <f>TRUNC(G149*E149,8)</f>
        <v>3433.78791873</v>
      </c>
      <c r="I149" s="4">
        <f>IF(H149=0,0,TRUNC((ROUND((1+$N$3)^(1/12)-1,9))*G149,8))</f>
        <v>832.57764779000001</v>
      </c>
      <c r="J149" s="4">
        <f>IF(H149=0,0,TRUNC(I149+H149,2))</f>
        <v>4266.3599999999997</v>
      </c>
      <c r="K149" s="4">
        <f>TRUNC(G149*$L$3,2)</f>
        <v>84839072.719999999</v>
      </c>
      <c r="L149" s="4">
        <f>TRUNC(H149*$L$3,2)</f>
        <v>1703158.8</v>
      </c>
      <c r="M149" s="4">
        <f>TRUNC(I149*$L$3,2)</f>
        <v>412958.51</v>
      </c>
      <c r="N149" s="4">
        <f>TRUNC(J149*$L$3,2)</f>
        <v>2116114.56</v>
      </c>
      <c r="P149" s="10"/>
    </row>
    <row r="150" spans="2:16" x14ac:dyDescent="0.2">
      <c r="B150" s="7">
        <v>144</v>
      </c>
      <c r="C150" s="8">
        <v>46419</v>
      </c>
      <c r="D150" s="7">
        <v>30</v>
      </c>
      <c r="E150" s="6">
        <v>2.0241849999999999E-2</v>
      </c>
      <c r="F150" s="5"/>
      <c r="G150" s="4">
        <f>IF(E150=0,TRUNC(TRUNC(1+F150,8)*(ROUND((1+$N$3)^(1/12)-1,9))*G149+G149*TRUNC(1+F150,8),8),TRUNC((G149-H149)*TRUNC(1+F150,8),8))</f>
        <v>167612.72968143999</v>
      </c>
      <c r="H150" s="4">
        <f>TRUNC(G150*E150,8)</f>
        <v>3392.7917323000001</v>
      </c>
      <c r="I150" s="4">
        <f>IF(H150=0,0,TRUNC((ROUND((1+$N$3)^(1/12)-1,9))*G150,8))</f>
        <v>815.86350997</v>
      </c>
      <c r="J150" s="4">
        <f>IF(H150=0,0,TRUNC(I150+H150,2))</f>
        <v>4208.6499999999996</v>
      </c>
      <c r="K150" s="4">
        <f>TRUNC(G150*$L$3,2)</f>
        <v>83135913.920000002</v>
      </c>
      <c r="L150" s="4">
        <f>TRUNC(H150*$L$3,2)</f>
        <v>1682824.69</v>
      </c>
      <c r="M150" s="4">
        <f>TRUNC(I150*$L$3,2)</f>
        <v>404668.3</v>
      </c>
      <c r="N150" s="4">
        <f>TRUNC(J150*$L$3,2)</f>
        <v>2087490.4</v>
      </c>
      <c r="P150" s="10"/>
    </row>
    <row r="151" spans="2:16" x14ac:dyDescent="0.2">
      <c r="B151" s="7">
        <v>145</v>
      </c>
      <c r="C151" s="8">
        <v>46447</v>
      </c>
      <c r="D151" s="7">
        <v>30</v>
      </c>
      <c r="E151" s="6">
        <v>2.0476020000000001E-2</v>
      </c>
      <c r="F151" s="5"/>
      <c r="G151" s="4">
        <f>IF(E151=0,TRUNC(TRUNC(1+F151,8)*(ROUND((1+$N$3)^(1/12)-1,9))*G150+G150*TRUNC(1+F151,8),8),TRUNC((G150-H150)*TRUNC(1+F151,8),8))</f>
        <v>164219.93794914</v>
      </c>
      <c r="H151" s="4">
        <f>TRUNC(G151*E151,8)</f>
        <v>3362.5707338399998</v>
      </c>
      <c r="I151" s="4">
        <f>IF(H151=0,0,TRUNC((ROUND((1+$N$3)^(1/12)-1,9))*G151,8))</f>
        <v>799.34892318000004</v>
      </c>
      <c r="J151" s="4">
        <f>IF(H151=0,0,TRUNC(I151+H151,2))</f>
        <v>4161.91</v>
      </c>
      <c r="K151" s="4">
        <f>TRUNC(G151*$L$3,2)</f>
        <v>81453089.219999999</v>
      </c>
      <c r="L151" s="4">
        <f>TRUNC(H151*$L$3,2)</f>
        <v>1667835.08</v>
      </c>
      <c r="M151" s="4">
        <f>TRUNC(I151*$L$3,2)</f>
        <v>396477.06</v>
      </c>
      <c r="N151" s="4">
        <f>TRUNC(J151*$L$3,2)</f>
        <v>2064307.36</v>
      </c>
      <c r="P151" s="10"/>
    </row>
    <row r="152" spans="2:16" x14ac:dyDescent="0.2">
      <c r="B152" s="7">
        <v>146</v>
      </c>
      <c r="C152" s="8">
        <v>46478</v>
      </c>
      <c r="D152" s="7">
        <v>30</v>
      </c>
      <c r="E152" s="6">
        <v>2.0752639999999999E-2</v>
      </c>
      <c r="F152" s="5"/>
      <c r="G152" s="4">
        <f>IF(E152=0,TRUNC(TRUNC(1+F152,8)*(ROUND((1+$N$3)^(1/12)-1,9))*G151+G151*TRUNC(1+F152,8),8),TRUNC((G151-H151)*TRUNC(1+F152,8),8))</f>
        <v>160857.36721530001</v>
      </c>
      <c r="H152" s="4">
        <f>TRUNC(G152*E152,8)</f>
        <v>3338.2150331600001</v>
      </c>
      <c r="I152" s="4">
        <f>IF(H152=0,0,TRUNC((ROUND((1+$N$3)^(1/12)-1,9))*G152,8))</f>
        <v>782.98143863999996</v>
      </c>
      <c r="J152" s="4">
        <f>IF(H152=0,0,TRUNC(I152+H152,2))</f>
        <v>4121.1899999999996</v>
      </c>
      <c r="K152" s="4">
        <f>TRUNC(G152*$L$3,2)</f>
        <v>79785254.129999995</v>
      </c>
      <c r="L152" s="4">
        <f>TRUNC(H152*$L$3,2)</f>
        <v>1655754.65</v>
      </c>
      <c r="M152" s="4">
        <f>TRUNC(I152*$L$3,2)</f>
        <v>388358.79</v>
      </c>
      <c r="N152" s="4">
        <f>TRUNC(J152*$L$3,2)</f>
        <v>2044110.24</v>
      </c>
      <c r="P152" s="10"/>
    </row>
    <row r="153" spans="2:16" x14ac:dyDescent="0.2">
      <c r="B153" s="7">
        <v>147</v>
      </c>
      <c r="C153" s="8">
        <v>46508</v>
      </c>
      <c r="D153" s="7">
        <v>30</v>
      </c>
      <c r="E153" s="6">
        <v>2.1053120000000002E-2</v>
      </c>
      <c r="F153" s="5"/>
      <c r="G153" s="4">
        <f>IF(E153=0,TRUNC(TRUNC(1+F153,8)*(ROUND((1+$N$3)^(1/12)-1,9))*G152+G152*TRUNC(1+F153,8),8),TRUNC((G152-H152)*TRUNC(1+F153,8),8))</f>
        <v>157519.15218214001</v>
      </c>
      <c r="H153" s="4">
        <f>TRUNC(G153*E153,8)</f>
        <v>3316.2696131799999</v>
      </c>
      <c r="I153" s="4">
        <f>IF(H153=0,0,TRUNC((ROUND((1+$N$3)^(1/12)-1,9))*G153,8))</f>
        <v>766.73250671999995</v>
      </c>
      <c r="J153" s="4">
        <f>IF(H153=0,0,TRUNC(I153+H153,2))</f>
        <v>4083</v>
      </c>
      <c r="K153" s="4">
        <f>TRUNC(G153*$L$3,2)</f>
        <v>78129499.480000004</v>
      </c>
      <c r="L153" s="4">
        <f>TRUNC(H153*$L$3,2)</f>
        <v>1644869.72</v>
      </c>
      <c r="M153" s="4">
        <f>TRUNC(I153*$L$3,2)</f>
        <v>380299.32</v>
      </c>
      <c r="N153" s="4">
        <f>TRUNC(J153*$L$3,2)</f>
        <v>2025168</v>
      </c>
      <c r="P153" s="10"/>
    </row>
    <row r="154" spans="2:16" x14ac:dyDescent="0.2">
      <c r="B154" s="7">
        <v>148</v>
      </c>
      <c r="C154" s="8">
        <v>46539</v>
      </c>
      <c r="D154" s="7">
        <v>30</v>
      </c>
      <c r="E154" s="6">
        <v>2.1317059999999999E-2</v>
      </c>
      <c r="F154" s="5"/>
      <c r="G154" s="4">
        <f>IF(E154=0,TRUNC(TRUNC(1+F154,8)*(ROUND((1+$N$3)^(1/12)-1,9))*G153+G153*TRUNC(1+F154,8),8),TRUNC((G153-H153)*TRUNC(1+F154,8),8))</f>
        <v>154202.88256895999</v>
      </c>
      <c r="H154" s="4">
        <f>TRUNC(G154*E154,8)</f>
        <v>3287.15209989</v>
      </c>
      <c r="I154" s="4">
        <f>IF(H154=0,0,TRUNC((ROUND((1+$N$3)^(1/12)-1,9))*G154,8))</f>
        <v>750.59039525000003</v>
      </c>
      <c r="J154" s="4">
        <f>IF(H154=0,0,TRUNC(I154+H154,2))</f>
        <v>4037.74</v>
      </c>
      <c r="K154" s="4">
        <f>TRUNC(G154*$L$3,2)</f>
        <v>76484629.75</v>
      </c>
      <c r="L154" s="4">
        <f>TRUNC(H154*$L$3,2)</f>
        <v>1630427.44</v>
      </c>
      <c r="M154" s="4">
        <f>TRUNC(I154*$L$3,2)</f>
        <v>372292.83</v>
      </c>
      <c r="N154" s="4">
        <f>TRUNC(J154*$L$3,2)</f>
        <v>2002719.04</v>
      </c>
      <c r="P154" s="10"/>
    </row>
    <row r="155" spans="2:16" x14ac:dyDescent="0.2">
      <c r="B155" s="7">
        <v>149</v>
      </c>
      <c r="C155" s="8">
        <v>46569</v>
      </c>
      <c r="D155" s="7">
        <v>30</v>
      </c>
      <c r="E155" s="6">
        <v>2.153532E-2</v>
      </c>
      <c r="F155" s="5"/>
      <c r="G155" s="4">
        <f>IF(E155=0,TRUNC(TRUNC(1+F155,8)*(ROUND((1+$N$3)^(1/12)-1,9))*G154+G154*TRUNC(1+F155,8),8),TRUNC((G154-H154)*TRUNC(1+F155,8),8))</f>
        <v>150915.73046907</v>
      </c>
      <c r="H155" s="4">
        <f>TRUNC(G155*E155,8)</f>
        <v>3250.0185486800001</v>
      </c>
      <c r="I155" s="4">
        <f>IF(H155=0,0,TRUNC((ROUND((1+$N$3)^(1/12)-1,9))*G155,8))</f>
        <v>734.59001476000003</v>
      </c>
      <c r="J155" s="4">
        <f>IF(H155=0,0,TRUNC(I155+H155,2))</f>
        <v>3984.6</v>
      </c>
      <c r="K155" s="4">
        <f>TRUNC(G155*$L$3,2)</f>
        <v>74854202.310000002</v>
      </c>
      <c r="L155" s="4">
        <f>TRUNC(H155*$L$3,2)</f>
        <v>1612009.2</v>
      </c>
      <c r="M155" s="4">
        <f>TRUNC(I155*$L$3,2)</f>
        <v>364356.64</v>
      </c>
      <c r="N155" s="4">
        <f>TRUNC(J155*$L$3,2)</f>
        <v>1976361.6</v>
      </c>
      <c r="P155" s="10"/>
    </row>
    <row r="156" spans="2:16" x14ac:dyDescent="0.2">
      <c r="B156" s="7">
        <v>150</v>
      </c>
      <c r="C156" s="8">
        <v>46600</v>
      </c>
      <c r="D156" s="7">
        <v>30</v>
      </c>
      <c r="E156" s="6">
        <v>2.1797449999999999E-2</v>
      </c>
      <c r="F156" s="5"/>
      <c r="G156" s="4">
        <f>IF(E156=0,TRUNC(TRUNC(1+F156,8)*(ROUND((1+$N$3)^(1/12)-1,9))*G155+G155*TRUNC(1+F156,8),8),TRUNC((G155-H155)*TRUNC(1+F156,8),8))</f>
        <v>147665.71192038999</v>
      </c>
      <c r="H156" s="4">
        <f>TRUNC(G156*E156,8)</f>
        <v>3218.7359722900001</v>
      </c>
      <c r="I156" s="4">
        <f>IF(H156=0,0,TRUNC((ROUND((1+$N$3)^(1/12)-1,9))*G156,8))</f>
        <v>718.77038372000004</v>
      </c>
      <c r="J156" s="4">
        <f>IF(H156=0,0,TRUNC(I156+H156,2))</f>
        <v>3937.5</v>
      </c>
      <c r="K156" s="4">
        <f>TRUNC(G156*$L$3,2)</f>
        <v>73242193.109999999</v>
      </c>
      <c r="L156" s="4">
        <f>TRUNC(H156*$L$3,2)</f>
        <v>1596493.04</v>
      </c>
      <c r="M156" s="4">
        <f>TRUNC(I156*$L$3,2)</f>
        <v>356510.11</v>
      </c>
      <c r="N156" s="4">
        <f>TRUNC(J156*$L$3,2)</f>
        <v>1953000</v>
      </c>
      <c r="P156" s="10"/>
    </row>
    <row r="157" spans="2:16" x14ac:dyDescent="0.2">
      <c r="B157" s="7">
        <v>151</v>
      </c>
      <c r="C157" s="8">
        <v>46631</v>
      </c>
      <c r="D157" s="7">
        <v>30</v>
      </c>
      <c r="E157" s="6">
        <v>2.2127170000000002E-2</v>
      </c>
      <c r="F157" s="5"/>
      <c r="G157" s="4">
        <f>IF(E157=0,TRUNC(TRUNC(1+F157,8)*(ROUND((1+$N$3)^(1/12)-1,9))*G156+G156*TRUNC(1+F157,8),8),TRUNC((G156-H156)*TRUNC(1+F157,8),8))</f>
        <v>144446.97594810001</v>
      </c>
      <c r="H157" s="4">
        <f>TRUNC(G157*E157,8)</f>
        <v>3196.20279278</v>
      </c>
      <c r="I157" s="4">
        <f>IF(H157=0,0,TRUNC((ROUND((1+$N$3)^(1/12)-1,9))*G157,8))</f>
        <v>703.10302221999996</v>
      </c>
      <c r="J157" s="4">
        <f>IF(H157=0,0,TRUNC(I157+H157,2))</f>
        <v>3899.3</v>
      </c>
      <c r="K157" s="4">
        <f>TRUNC(G157*$L$3,2)</f>
        <v>71645700.069999993</v>
      </c>
      <c r="L157" s="4">
        <f>TRUNC(H157*$L$3,2)</f>
        <v>1585316.58</v>
      </c>
      <c r="M157" s="4">
        <f>TRUNC(I157*$L$3,2)</f>
        <v>348739.09</v>
      </c>
      <c r="N157" s="4">
        <f>TRUNC(J157*$L$3,2)</f>
        <v>1934052.8</v>
      </c>
      <c r="P157" s="10"/>
    </row>
    <row r="158" spans="2:16" x14ac:dyDescent="0.2">
      <c r="B158" s="7">
        <v>152</v>
      </c>
      <c r="C158" s="8">
        <v>46661</v>
      </c>
      <c r="D158" s="7">
        <v>30</v>
      </c>
      <c r="E158" s="6">
        <v>2.2436330000000001E-2</v>
      </c>
      <c r="F158" s="5"/>
      <c r="G158" s="4">
        <f>IF(E158=0,TRUNC(TRUNC(1+F158,8)*(ROUND((1+$N$3)^(1/12)-1,9))*G157+G157*TRUNC(1+F158,8),8),TRUNC((G157-H157)*TRUNC(1+F158,8),8))</f>
        <v>141250.77315532</v>
      </c>
      <c r="H158" s="4">
        <f>TRUNC(G158*E158,8)</f>
        <v>3169.1489592600001</v>
      </c>
      <c r="I158" s="4">
        <f>IF(H158=0,0,TRUNC((ROUND((1+$N$3)^(1/12)-1,9))*G158,8))</f>
        <v>687.54534211999999</v>
      </c>
      <c r="J158" s="4">
        <f>IF(H158=0,0,TRUNC(I158+H158,2))</f>
        <v>3856.69</v>
      </c>
      <c r="K158" s="4">
        <f>TRUNC(G158*$L$3,2)</f>
        <v>70060383.480000004</v>
      </c>
      <c r="L158" s="4">
        <f>TRUNC(H158*$L$3,2)</f>
        <v>1571897.88</v>
      </c>
      <c r="M158" s="4">
        <f>TRUNC(I158*$L$3,2)</f>
        <v>341022.48</v>
      </c>
      <c r="N158" s="4">
        <f>TRUNC(J158*$L$3,2)</f>
        <v>1912918.24</v>
      </c>
      <c r="P158" s="10"/>
    </row>
    <row r="159" spans="2:16" x14ac:dyDescent="0.2">
      <c r="B159" s="7">
        <v>153</v>
      </c>
      <c r="C159" s="8">
        <v>46692</v>
      </c>
      <c r="D159" s="7">
        <v>30</v>
      </c>
      <c r="E159" s="6">
        <v>2.2752089999999999E-2</v>
      </c>
      <c r="F159" s="5"/>
      <c r="G159" s="4">
        <f>IF(E159=0,TRUNC(TRUNC(1+F159,8)*(ROUND((1+$N$3)^(1/12)-1,9))*G158+G158*TRUNC(1+F159,8),8),TRUNC((G158-H158)*TRUNC(1+F159,8),8))</f>
        <v>138081.62419606</v>
      </c>
      <c r="H159" s="4">
        <f>TRUNC(G159*E159,8)</f>
        <v>3141.6455410499998</v>
      </c>
      <c r="I159" s="4">
        <f>IF(H159=0,0,TRUNC((ROUND((1+$N$3)^(1/12)-1,9))*G159,8))</f>
        <v>672.11934793</v>
      </c>
      <c r="J159" s="4">
        <f>IF(H159=0,0,TRUNC(I159+H159,2))</f>
        <v>3813.76</v>
      </c>
      <c r="K159" s="4">
        <f>TRUNC(G159*$L$3,2)</f>
        <v>68488485.599999994</v>
      </c>
      <c r="L159" s="4">
        <f>TRUNC(H159*$L$3,2)</f>
        <v>1558256.18</v>
      </c>
      <c r="M159" s="4">
        <f>TRUNC(I159*$L$3,2)</f>
        <v>333371.19</v>
      </c>
      <c r="N159" s="4">
        <f>TRUNC(J159*$L$3,2)</f>
        <v>1891624.96</v>
      </c>
      <c r="P159" s="10"/>
    </row>
    <row r="160" spans="2:16" x14ac:dyDescent="0.2">
      <c r="B160" s="7">
        <v>154</v>
      </c>
      <c r="C160" s="8">
        <v>46722</v>
      </c>
      <c r="D160" s="7">
        <v>30</v>
      </c>
      <c r="E160" s="6">
        <v>2.30875E-2</v>
      </c>
      <c r="F160" s="5"/>
      <c r="G160" s="4">
        <f>IF(E160=0,TRUNC(TRUNC(1+F160,8)*(ROUND((1+$N$3)^(1/12)-1,9))*G159+G159*TRUNC(1+F160,8),8),TRUNC((G159-H159)*TRUNC(1+F160,8),8))</f>
        <v>134939.97865501</v>
      </c>
      <c r="H160" s="4">
        <f>TRUNC(G160*E160,8)</f>
        <v>3115.42675719</v>
      </c>
      <c r="I160" s="4">
        <f>IF(H160=0,0,TRUNC((ROUND((1+$N$3)^(1/12)-1,9))*G160,8))</f>
        <v>656.82722804000002</v>
      </c>
      <c r="J160" s="4">
        <f>IF(H160=0,0,TRUNC(I160+H160,2))</f>
        <v>3772.25</v>
      </c>
      <c r="K160" s="4">
        <f>TRUNC(G160*$L$3,2)</f>
        <v>66930229.409999996</v>
      </c>
      <c r="L160" s="4">
        <f>TRUNC(H160*$L$3,2)</f>
        <v>1545251.67</v>
      </c>
      <c r="M160" s="4">
        <f>TRUNC(I160*$L$3,2)</f>
        <v>325786.3</v>
      </c>
      <c r="N160" s="4">
        <f>TRUNC(J160*$L$3,2)</f>
        <v>1871036</v>
      </c>
      <c r="P160" s="10"/>
    </row>
    <row r="161" spans="2:16" x14ac:dyDescent="0.2">
      <c r="B161" s="7">
        <v>155</v>
      </c>
      <c r="C161" s="8">
        <v>46753</v>
      </c>
      <c r="D161" s="7">
        <v>30</v>
      </c>
      <c r="E161" s="6">
        <v>2.3338879999999999E-2</v>
      </c>
      <c r="F161" s="5"/>
      <c r="G161" s="4">
        <f>IF(E161=0,TRUNC(TRUNC(1+F161,8)*(ROUND((1+$N$3)^(1/12)-1,9))*G160+G160*TRUNC(1+F161,8),8),TRUNC((G160-H160)*TRUNC(1+F161,8),8))</f>
        <v>131824.55189782</v>
      </c>
      <c r="H161" s="4">
        <f>TRUNC(G161*E161,8)</f>
        <v>3076.6373977899998</v>
      </c>
      <c r="I161" s="4">
        <f>IF(H161=0,0,TRUNC((ROUND((1+$N$3)^(1/12)-1,9))*G161,8))</f>
        <v>641.66272941</v>
      </c>
      <c r="J161" s="4">
        <f>IF(H161=0,0,TRUNC(I161+H161,2))</f>
        <v>3718.3</v>
      </c>
      <c r="K161" s="4">
        <f>TRUNC(G161*$L$3,2)</f>
        <v>65384977.740000002</v>
      </c>
      <c r="L161" s="4">
        <f>TRUNC(H161*$L$3,2)</f>
        <v>1526012.14</v>
      </c>
      <c r="M161" s="4">
        <f>TRUNC(I161*$L$3,2)</f>
        <v>318264.71000000002</v>
      </c>
      <c r="N161" s="4">
        <f>TRUNC(J161*$L$3,2)</f>
        <v>1844276.8</v>
      </c>
      <c r="P161" s="10"/>
    </row>
    <row r="162" spans="2:16" x14ac:dyDescent="0.2">
      <c r="B162" s="7">
        <v>156</v>
      </c>
      <c r="C162" s="8">
        <v>46784</v>
      </c>
      <c r="D162" s="7">
        <v>30</v>
      </c>
      <c r="E162" s="6">
        <v>2.375377E-2</v>
      </c>
      <c r="F162" s="5"/>
      <c r="G162" s="4">
        <f>IF(E162=0,TRUNC(TRUNC(1+F162,8)*(ROUND((1+$N$3)^(1/12)-1,9))*G161+G161*TRUNC(1+F162,8),8),TRUNC((G161-H161)*TRUNC(1+F162,8),8))</f>
        <v>128747.91450003001</v>
      </c>
      <c r="H162" s="4">
        <f>TRUNC(G162*E162,8)</f>
        <v>3058.2483490099999</v>
      </c>
      <c r="I162" s="4">
        <f>IF(H162=0,0,TRUNC((ROUND((1+$N$3)^(1/12)-1,9))*G162,8))</f>
        <v>626.68703997</v>
      </c>
      <c r="J162" s="4">
        <f>IF(H162=0,0,TRUNC(I162+H162,2))</f>
        <v>3684.93</v>
      </c>
      <c r="K162" s="4">
        <f>TRUNC(G162*$L$3,2)</f>
        <v>63858965.590000004</v>
      </c>
      <c r="L162" s="4">
        <f>TRUNC(H162*$L$3,2)</f>
        <v>1516891.18</v>
      </c>
      <c r="M162" s="4">
        <f>TRUNC(I162*$L$3,2)</f>
        <v>310836.77</v>
      </c>
      <c r="N162" s="4">
        <f>TRUNC(J162*$L$3,2)</f>
        <v>1827725.28</v>
      </c>
      <c r="P162" s="10"/>
    </row>
    <row r="163" spans="2:16" x14ac:dyDescent="0.2">
      <c r="B163" s="7">
        <v>157</v>
      </c>
      <c r="C163" s="8">
        <v>46813</v>
      </c>
      <c r="D163" s="7">
        <v>30</v>
      </c>
      <c r="E163" s="6">
        <v>2.4107989999999999E-2</v>
      </c>
      <c r="F163" s="5"/>
      <c r="G163" s="4">
        <f>IF(E163=0,TRUNC(TRUNC(1+F163,8)*(ROUND((1+$N$3)^(1/12)-1,9))*G162+G162*TRUNC(1+F163,8),8),TRUNC((G162-H162)*TRUNC(1+F163,8),8))</f>
        <v>125689.66615102001</v>
      </c>
      <c r="H163" s="4">
        <f>TRUNC(G163*E163,8)</f>
        <v>3030.1252146699999</v>
      </c>
      <c r="I163" s="4">
        <f>IF(H163=0,0,TRUNC((ROUND((1+$N$3)^(1/12)-1,9))*G163,8))</f>
        <v>611.80086015999996</v>
      </c>
      <c r="J163" s="4">
        <f>IF(H163=0,0,TRUNC(I163+H163,2))</f>
        <v>3641.92</v>
      </c>
      <c r="K163" s="4">
        <f>TRUNC(G163*$L$3,2)</f>
        <v>62342074.409999996</v>
      </c>
      <c r="L163" s="4">
        <f>TRUNC(H163*$L$3,2)</f>
        <v>1502942.1</v>
      </c>
      <c r="M163" s="4">
        <f>TRUNC(I163*$L$3,2)</f>
        <v>303453.21999999997</v>
      </c>
      <c r="N163" s="4">
        <f>TRUNC(J163*$L$3,2)</f>
        <v>1806392.3200000001</v>
      </c>
      <c r="P163" s="10"/>
    </row>
    <row r="164" spans="2:16" x14ac:dyDescent="0.2">
      <c r="B164" s="7">
        <v>158</v>
      </c>
      <c r="C164" s="8">
        <v>46844</v>
      </c>
      <c r="D164" s="7">
        <v>30</v>
      </c>
      <c r="E164" s="6">
        <v>2.4392540000000001E-2</v>
      </c>
      <c r="F164" s="5"/>
      <c r="G164" s="4">
        <f>IF(E164=0,TRUNC(TRUNC(1+F164,8)*(ROUND((1+$N$3)^(1/12)-1,9))*G163+G163*TRUNC(1+F164,8),8),TRUNC((G163-H163)*TRUNC(1+F164,8),8))</f>
        <v>122659.54093634999</v>
      </c>
      <c r="H164" s="4">
        <f>TRUNC(G164*E164,8)</f>
        <v>2991.9777586700002</v>
      </c>
      <c r="I164" s="4">
        <f>IF(H164=0,0,TRUNC((ROUND((1+$N$3)^(1/12)-1,9))*G164,8))</f>
        <v>597.05157113999996</v>
      </c>
      <c r="J164" s="4">
        <f>IF(H164=0,0,TRUNC(I164+H164,2))</f>
        <v>3589.02</v>
      </c>
      <c r="K164" s="4">
        <f>TRUNC(G164*$L$3,2)</f>
        <v>60839132.299999997</v>
      </c>
      <c r="L164" s="4">
        <f>TRUNC(H164*$L$3,2)</f>
        <v>1484020.96</v>
      </c>
      <c r="M164" s="4">
        <f>TRUNC(I164*$L$3,2)</f>
        <v>296137.57</v>
      </c>
      <c r="N164" s="4">
        <f>TRUNC(J164*$L$3,2)</f>
        <v>1780153.92</v>
      </c>
      <c r="P164" s="10"/>
    </row>
    <row r="165" spans="2:16" x14ac:dyDescent="0.2">
      <c r="B165" s="7">
        <v>159</v>
      </c>
      <c r="C165" s="8">
        <v>46874</v>
      </c>
      <c r="D165" s="7">
        <v>30</v>
      </c>
      <c r="E165" s="6">
        <v>2.469238E-2</v>
      </c>
      <c r="F165" s="5"/>
      <c r="G165" s="4">
        <f>IF(E165=0,TRUNC(TRUNC(1+F165,8)*(ROUND((1+$N$3)^(1/12)-1,9))*G164+G164*TRUNC(1+F165,8),8),TRUNC((G164-H164)*TRUNC(1+F165,8),8))</f>
        <v>119667.56317768</v>
      </c>
      <c r="H165" s="4">
        <f>TRUNC(G165*E165,8)</f>
        <v>2954.8769436500002</v>
      </c>
      <c r="I165" s="4">
        <f>IF(H165=0,0,TRUNC((ROUND((1+$N$3)^(1/12)-1,9))*G165,8))</f>
        <v>582.48796680999999</v>
      </c>
      <c r="J165" s="4">
        <f>IF(H165=0,0,TRUNC(I165+H165,2))</f>
        <v>3537.36</v>
      </c>
      <c r="K165" s="4">
        <f>TRUNC(G165*$L$3,2)</f>
        <v>59355111.329999998</v>
      </c>
      <c r="L165" s="4">
        <f>TRUNC(H165*$L$3,2)</f>
        <v>1465618.96</v>
      </c>
      <c r="M165" s="4">
        <f>TRUNC(I165*$L$3,2)</f>
        <v>288914.03000000003</v>
      </c>
      <c r="N165" s="4">
        <f>TRUNC(J165*$L$3,2)</f>
        <v>1754530.56</v>
      </c>
      <c r="P165" s="10"/>
    </row>
    <row r="166" spans="2:16" x14ac:dyDescent="0.2">
      <c r="B166" s="7">
        <v>160</v>
      </c>
      <c r="C166" s="8">
        <v>46905</v>
      </c>
      <c r="D166" s="7">
        <v>30</v>
      </c>
      <c r="E166" s="6">
        <v>2.5046140000000001E-2</v>
      </c>
      <c r="F166" s="5"/>
      <c r="G166" s="4">
        <f>IF(E166=0,TRUNC(TRUNC(1+F166,8)*(ROUND((1+$N$3)^(1/12)-1,9))*G165+G165*TRUNC(1+F166,8),8),TRUNC((G165-H165)*TRUNC(1+F166,8),8))</f>
        <v>116712.68623403</v>
      </c>
      <c r="H166" s="4">
        <f>TRUNC(G166*E166,8)</f>
        <v>2923.2022791899999</v>
      </c>
      <c r="I166" s="4">
        <f>IF(H166=0,0,TRUNC((ROUND((1+$N$3)^(1/12)-1,9))*G166,8))</f>
        <v>568.10495259000004</v>
      </c>
      <c r="J166" s="4">
        <f>IF(H166=0,0,TRUNC(I166+H166,2))</f>
        <v>3491.3</v>
      </c>
      <c r="K166" s="4">
        <f>TRUNC(G166*$L$3,2)</f>
        <v>57889492.369999997</v>
      </c>
      <c r="L166" s="4">
        <f>TRUNC(H166*$L$3,2)</f>
        <v>1449908.33</v>
      </c>
      <c r="M166" s="4">
        <f>TRUNC(I166*$L$3,2)</f>
        <v>281780.05</v>
      </c>
      <c r="N166" s="4">
        <f>TRUNC(J166*$L$3,2)</f>
        <v>1731684.8</v>
      </c>
      <c r="P166" s="10"/>
    </row>
    <row r="167" spans="2:16" x14ac:dyDescent="0.2">
      <c r="B167" s="7">
        <v>161</v>
      </c>
      <c r="C167" s="8">
        <v>46935</v>
      </c>
      <c r="D167" s="7">
        <v>30</v>
      </c>
      <c r="E167" s="6">
        <v>2.5349179999999999E-2</v>
      </c>
      <c r="F167" s="5"/>
      <c r="G167" s="4">
        <f>IF(E167=0,TRUNC(TRUNC(1+F167,8)*(ROUND((1+$N$3)^(1/12)-1,9))*G166+G166*TRUNC(1+F167,8),8),TRUNC((G166-H166)*TRUNC(1+F167,8),8))</f>
        <v>113789.48395484001</v>
      </c>
      <c r="H167" s="4">
        <f>TRUNC(G167*E167,8)</f>
        <v>2884.4701108700001</v>
      </c>
      <c r="I167" s="4">
        <f>IF(H167=0,0,TRUNC((ROUND((1+$N$3)^(1/12)-1,9))*G167,8))</f>
        <v>553.87611641000001</v>
      </c>
      <c r="J167" s="4">
        <f>IF(H167=0,0,TRUNC(I167+H167,2))</f>
        <v>3438.34</v>
      </c>
      <c r="K167" s="4">
        <f>TRUNC(G167*$L$3,2)</f>
        <v>56439584.039999999</v>
      </c>
      <c r="L167" s="4">
        <f>TRUNC(H167*$L$3,2)</f>
        <v>1430697.17</v>
      </c>
      <c r="M167" s="4">
        <f>TRUNC(I167*$L$3,2)</f>
        <v>274722.55</v>
      </c>
      <c r="N167" s="4">
        <f>TRUNC(J167*$L$3,2)</f>
        <v>1705416.64</v>
      </c>
      <c r="P167" s="10"/>
    </row>
    <row r="168" spans="2:16" x14ac:dyDescent="0.2">
      <c r="B168" s="7">
        <v>162</v>
      </c>
      <c r="C168" s="8">
        <v>46966</v>
      </c>
      <c r="D168" s="7">
        <v>30</v>
      </c>
      <c r="E168" s="6">
        <v>2.5535039999999998E-2</v>
      </c>
      <c r="F168" s="5"/>
      <c r="G168" s="4">
        <f>IF(E168=0,TRUNC(TRUNC(1+F168,8)*(ROUND((1+$N$3)^(1/12)-1,9))*G167+G167*TRUNC(1+F168,8),8),TRUNC((G167-H167)*TRUNC(1+F168,8),8))</f>
        <v>110905.01384396999</v>
      </c>
      <c r="H168" s="4">
        <f>TRUNC(G168*E168,8)</f>
        <v>2831.9639646999999</v>
      </c>
      <c r="I168" s="4">
        <f>IF(H168=0,0,TRUNC((ROUND((1+$N$3)^(1/12)-1,9))*G168,8))</f>
        <v>539.83581103999995</v>
      </c>
      <c r="J168" s="4">
        <f>IF(H168=0,0,TRUNC(I168+H168,2))</f>
        <v>3371.79</v>
      </c>
      <c r="K168" s="4">
        <f>TRUNC(G168*$L$3,2)</f>
        <v>55008886.859999999</v>
      </c>
      <c r="L168" s="4">
        <f>TRUNC(H168*$L$3,2)</f>
        <v>1404654.12</v>
      </c>
      <c r="M168" s="4">
        <f>TRUNC(I168*$L$3,2)</f>
        <v>267758.56</v>
      </c>
      <c r="N168" s="4">
        <f>TRUNC(J168*$L$3,2)</f>
        <v>1672407.84</v>
      </c>
      <c r="P168" s="10"/>
    </row>
    <row r="169" spans="2:16" x14ac:dyDescent="0.2">
      <c r="B169" s="7">
        <v>163</v>
      </c>
      <c r="C169" s="8">
        <v>46997</v>
      </c>
      <c r="D169" s="7">
        <v>30</v>
      </c>
      <c r="E169" s="6">
        <v>2.5959719999999999E-2</v>
      </c>
      <c r="F169" s="5"/>
      <c r="G169" s="4">
        <f>IF(E169=0,TRUNC(TRUNC(1+F169,8)*(ROUND((1+$N$3)^(1/12)-1,9))*G168+G168*TRUNC(1+F169,8),8),TRUNC((G168-H168)*TRUNC(1+F169,8),8))</f>
        <v>108073.04987926999</v>
      </c>
      <c r="H169" s="4">
        <f>TRUNC(G169*E169,8)</f>
        <v>2805.54611441</v>
      </c>
      <c r="I169" s="4">
        <f>IF(H169=0,0,TRUNC((ROUND((1+$N$3)^(1/12)-1,9))*G169,8))</f>
        <v>526.05108200999996</v>
      </c>
      <c r="J169" s="4">
        <f>IF(H169=0,0,TRUNC(I169+H169,2))</f>
        <v>3331.59</v>
      </c>
      <c r="K169" s="4">
        <f>TRUNC(G169*$L$3,2)</f>
        <v>53604232.740000002</v>
      </c>
      <c r="L169" s="4">
        <f>TRUNC(H169*$L$3,2)</f>
        <v>1391550.87</v>
      </c>
      <c r="M169" s="4">
        <f>TRUNC(I169*$L$3,2)</f>
        <v>260921.33</v>
      </c>
      <c r="N169" s="4">
        <f>TRUNC(J169*$L$3,2)</f>
        <v>1652468.64</v>
      </c>
      <c r="P169" s="10"/>
    </row>
    <row r="170" spans="2:16" x14ac:dyDescent="0.2">
      <c r="B170" s="7">
        <v>164</v>
      </c>
      <c r="C170" s="8">
        <v>47027</v>
      </c>
      <c r="D170" s="7">
        <v>30</v>
      </c>
      <c r="E170" s="6">
        <v>2.6295059999999999E-2</v>
      </c>
      <c r="F170" s="5"/>
      <c r="G170" s="4">
        <f>IF(E170=0,TRUNC(TRUNC(1+F170,8)*(ROUND((1+$N$3)^(1/12)-1,9))*G169+G169*TRUNC(1+F170,8),8),TRUNC((G169-H169)*TRUNC(1+F170,8),8))</f>
        <v>105267.50376486</v>
      </c>
      <c r="H170" s="4">
        <f>TRUNC(G170*E170,8)</f>
        <v>2768.0153275399998</v>
      </c>
      <c r="I170" s="4">
        <f>IF(H170=0,0,TRUNC((ROUND((1+$N$3)^(1/12)-1,9))*G170,8))</f>
        <v>512.39494320999995</v>
      </c>
      <c r="J170" s="4">
        <f>IF(H170=0,0,TRUNC(I170+H170,2))</f>
        <v>3280.41</v>
      </c>
      <c r="K170" s="4">
        <f>TRUNC(G170*$L$3,2)</f>
        <v>52212681.859999999</v>
      </c>
      <c r="L170" s="4">
        <f>TRUNC(H170*$L$3,2)</f>
        <v>1372935.6</v>
      </c>
      <c r="M170" s="4">
        <f>TRUNC(I170*$L$3,2)</f>
        <v>254147.89</v>
      </c>
      <c r="N170" s="4">
        <f>TRUNC(J170*$L$3,2)</f>
        <v>1627083.36</v>
      </c>
      <c r="P170" s="10"/>
    </row>
    <row r="171" spans="2:16" x14ac:dyDescent="0.2">
      <c r="B171" s="7">
        <v>165</v>
      </c>
      <c r="C171" s="8">
        <v>47058</v>
      </c>
      <c r="D171" s="7">
        <v>30</v>
      </c>
      <c r="E171" s="6">
        <v>2.6630549999999999E-2</v>
      </c>
      <c r="F171" s="5"/>
      <c r="G171" s="4">
        <f>IF(E171=0,TRUNC(TRUNC(1+F171,8)*(ROUND((1+$N$3)^(1/12)-1,9))*G170+G170*TRUNC(1+F171,8),8),TRUNC((G170-H170)*TRUNC(1+F171,8),8))</f>
        <v>102499.48843732</v>
      </c>
      <c r="H171" s="4">
        <f>TRUNC(G171*E171,8)</f>
        <v>2729.6177518</v>
      </c>
      <c r="I171" s="4">
        <f>IF(H171=0,0,TRUNC((ROUND((1+$N$3)^(1/12)-1,9))*G171,8))</f>
        <v>498.92148744000002</v>
      </c>
      <c r="J171" s="4">
        <f>IF(H171=0,0,TRUNC(I171+H171,2))</f>
        <v>3228.53</v>
      </c>
      <c r="K171" s="4">
        <f>TRUNC(G171*$L$3,2)</f>
        <v>50839746.259999998</v>
      </c>
      <c r="L171" s="4">
        <f>TRUNC(H171*$L$3,2)</f>
        <v>1353890.4</v>
      </c>
      <c r="M171" s="4">
        <f>TRUNC(I171*$L$3,2)</f>
        <v>247465.05</v>
      </c>
      <c r="N171" s="4">
        <f>TRUNC(J171*$L$3,2)</f>
        <v>1601350.88</v>
      </c>
      <c r="P171" s="10"/>
    </row>
    <row r="172" spans="2:16" x14ac:dyDescent="0.2">
      <c r="B172" s="7">
        <v>166</v>
      </c>
      <c r="C172" s="8">
        <v>47088</v>
      </c>
      <c r="D172" s="7">
        <v>30</v>
      </c>
      <c r="E172" s="6">
        <v>2.6678799999999999E-2</v>
      </c>
      <c r="F172" s="5"/>
      <c r="G172" s="4">
        <f>IF(E172=0,TRUNC(TRUNC(1+F172,8)*(ROUND((1+$N$3)^(1/12)-1,9))*G171+G171*TRUNC(1+F172,8),8),TRUNC((G171-H171)*TRUNC(1+F172,8),8))</f>
        <v>99769.87068552</v>
      </c>
      <c r="H172" s="4">
        <f>TRUNC(G172*E172,8)</f>
        <v>2661.7404260399999</v>
      </c>
      <c r="I172" s="4">
        <f>IF(H172=0,0,TRUNC((ROUND((1+$N$3)^(1/12)-1,9))*G172,8))</f>
        <v>485.63493382000001</v>
      </c>
      <c r="J172" s="4">
        <f>IF(H172=0,0,TRUNC(I172+H172,2))</f>
        <v>3147.37</v>
      </c>
      <c r="K172" s="4">
        <f>TRUNC(G172*$L$3,2)</f>
        <v>49485855.859999999</v>
      </c>
      <c r="L172" s="4">
        <f>TRUNC(H172*$L$3,2)</f>
        <v>1320223.25</v>
      </c>
      <c r="M172" s="4">
        <f>TRUNC(I172*$L$3,2)</f>
        <v>240874.92</v>
      </c>
      <c r="N172" s="4">
        <f>TRUNC(J172*$L$3,2)</f>
        <v>1561095.52</v>
      </c>
      <c r="P172" s="10"/>
    </row>
    <row r="173" spans="2:16" x14ac:dyDescent="0.2">
      <c r="B173" s="7">
        <v>167</v>
      </c>
      <c r="C173" s="8">
        <v>47119</v>
      </c>
      <c r="D173" s="7">
        <v>30</v>
      </c>
      <c r="E173" s="6">
        <v>2.685303E-2</v>
      </c>
      <c r="F173" s="5"/>
      <c r="G173" s="4">
        <f>IF(E173=0,TRUNC(TRUNC(1+F173,8)*(ROUND((1+$N$3)^(1/12)-1,9))*G172+G172*TRUNC(1+F173,8),8),TRUNC((G172-H172)*TRUNC(1+F173,8),8))</f>
        <v>97108.130259480007</v>
      </c>
      <c r="H173" s="4">
        <f>TRUNC(G173*E173,8)</f>
        <v>2607.6475350999999</v>
      </c>
      <c r="I173" s="4">
        <f>IF(H173=0,0,TRUNC((ROUND((1+$N$3)^(1/12)-1,9))*G173,8))</f>
        <v>472.67877655000001</v>
      </c>
      <c r="J173" s="4">
        <f>IF(H173=0,0,TRUNC(I173+H173,2))</f>
        <v>3080.32</v>
      </c>
      <c r="K173" s="4">
        <f>TRUNC(G173*$L$3,2)</f>
        <v>48165632.600000001</v>
      </c>
      <c r="L173" s="4">
        <f>TRUNC(H173*$L$3,2)</f>
        <v>1293393.17</v>
      </c>
      <c r="M173" s="4">
        <f>TRUNC(I173*$L$3,2)</f>
        <v>234448.67</v>
      </c>
      <c r="N173" s="4">
        <f>TRUNC(J173*$L$3,2)</f>
        <v>1527838.72</v>
      </c>
      <c r="P173" s="10"/>
    </row>
    <row r="174" spans="2:16" x14ac:dyDescent="0.2">
      <c r="B174" s="7">
        <v>168</v>
      </c>
      <c r="C174" s="8">
        <v>47150</v>
      </c>
      <c r="D174" s="7">
        <v>30</v>
      </c>
      <c r="E174" s="6">
        <v>2.7260880000000001E-2</v>
      </c>
      <c r="F174" s="5"/>
      <c r="G174" s="4">
        <f>IF(E174=0,TRUNC(TRUNC(1+F174,8)*(ROUND((1+$N$3)^(1/12)-1,9))*G173+G173*TRUNC(1+F174,8),8),TRUNC((G173-H173)*TRUNC(1+F174,8),8))</f>
        <v>94500.482724379995</v>
      </c>
      <c r="H174" s="4">
        <f>TRUNC(G174*E174,8)</f>
        <v>2576.1663194900002</v>
      </c>
      <c r="I174" s="4">
        <f>IF(H174=0,0,TRUNC((ROUND((1+$N$3)^(1/12)-1,9))*G174,8))</f>
        <v>459.98591918</v>
      </c>
      <c r="J174" s="4">
        <f>IF(H174=0,0,TRUNC(I174+H174,2))</f>
        <v>3036.15</v>
      </c>
      <c r="K174" s="4">
        <f>TRUNC(G174*$L$3,2)</f>
        <v>46872239.43</v>
      </c>
      <c r="L174" s="4">
        <f>TRUNC(H174*$L$3,2)</f>
        <v>1277778.49</v>
      </c>
      <c r="M174" s="4">
        <f>TRUNC(I174*$L$3,2)</f>
        <v>228153.01</v>
      </c>
      <c r="N174" s="4">
        <f>TRUNC(J174*$L$3,2)</f>
        <v>1505930.4</v>
      </c>
      <c r="P174" s="10"/>
    </row>
    <row r="175" spans="2:16" x14ac:dyDescent="0.2">
      <c r="B175" s="7">
        <v>169</v>
      </c>
      <c r="C175" s="8">
        <v>47178</v>
      </c>
      <c r="D175" s="7">
        <v>30</v>
      </c>
      <c r="E175" s="6">
        <v>2.768559E-2</v>
      </c>
      <c r="F175" s="5"/>
      <c r="G175" s="4">
        <f>IF(E175=0,TRUNC(TRUNC(1+F175,8)*(ROUND((1+$N$3)^(1/12)-1,9))*G174+G174*TRUNC(1+F175,8),8),TRUNC((G174-H174)*TRUNC(1+F175,8),8))</f>
        <v>91924.316404890007</v>
      </c>
      <c r="H175" s="4">
        <f>TRUNC(G175*E175,8)</f>
        <v>2544.97893501</v>
      </c>
      <c r="I175" s="4">
        <f>IF(H175=0,0,TRUNC((ROUND((1+$N$3)^(1/12)-1,9))*G175,8))</f>
        <v>447.44629823999998</v>
      </c>
      <c r="J175" s="4">
        <f>IF(H175=0,0,TRUNC(I175+H175,2))</f>
        <v>2992.42</v>
      </c>
      <c r="K175" s="4">
        <f>TRUNC(G175*$L$3,2)</f>
        <v>45594460.93</v>
      </c>
      <c r="L175" s="4">
        <f>TRUNC(H175*$L$3,2)</f>
        <v>1262309.55</v>
      </c>
      <c r="M175" s="4">
        <f>TRUNC(I175*$L$3,2)</f>
        <v>221933.36</v>
      </c>
      <c r="N175" s="4">
        <f>TRUNC(J175*$L$3,2)</f>
        <v>1484240.32</v>
      </c>
      <c r="P175" s="10"/>
    </row>
    <row r="176" spans="2:16" x14ac:dyDescent="0.2">
      <c r="B176" s="7">
        <v>170</v>
      </c>
      <c r="C176" s="8">
        <v>47209</v>
      </c>
      <c r="D176" s="7">
        <v>30</v>
      </c>
      <c r="E176" s="6">
        <v>2.804653E-2</v>
      </c>
      <c r="F176" s="5"/>
      <c r="G176" s="4">
        <f>IF(E176=0,TRUNC(TRUNC(1+F176,8)*(ROUND((1+$N$3)^(1/12)-1,9))*G175+G175*TRUNC(1+F176,8),8),TRUNC((G175-H175)*TRUNC(1+F176,8),8))</f>
        <v>89379.337469880003</v>
      </c>
      <c r="H176" s="4">
        <f>TRUNC(G176*E176,8)</f>
        <v>2506.78026972</v>
      </c>
      <c r="I176" s="4">
        <f>IF(H176=0,0,TRUNC((ROUND((1+$N$3)^(1/12)-1,9))*G176,8))</f>
        <v>435.05848348000001</v>
      </c>
      <c r="J176" s="4">
        <f>IF(H176=0,0,TRUNC(I176+H176,2))</f>
        <v>2941.83</v>
      </c>
      <c r="K176" s="4">
        <f>TRUNC(G176*$L$3,2)</f>
        <v>44332151.380000003</v>
      </c>
      <c r="L176" s="4">
        <f>TRUNC(H176*$L$3,2)</f>
        <v>1243363.01</v>
      </c>
      <c r="M176" s="4">
        <f>TRUNC(I176*$L$3,2)</f>
        <v>215789</v>
      </c>
      <c r="N176" s="4">
        <f>TRUNC(J176*$L$3,2)</f>
        <v>1459147.68</v>
      </c>
      <c r="P176" s="10"/>
    </row>
    <row r="177" spans="2:16" x14ac:dyDescent="0.2">
      <c r="B177" s="7">
        <v>171</v>
      </c>
      <c r="C177" s="8">
        <v>47239</v>
      </c>
      <c r="D177" s="7">
        <v>30</v>
      </c>
      <c r="E177" s="6">
        <v>2.8347770000000001E-2</v>
      </c>
      <c r="F177" s="5"/>
      <c r="G177" s="4">
        <f>IF(E177=0,TRUNC(TRUNC(1+F177,8)*(ROUND((1+$N$3)^(1/12)-1,9))*G176+G176*TRUNC(1+F177,8),8),TRUNC((G176-H176)*TRUNC(1+F177,8),8))</f>
        <v>86872.557200159994</v>
      </c>
      <c r="H177" s="4">
        <f>TRUNC(G177*E177,8)</f>
        <v>2462.64327082</v>
      </c>
      <c r="I177" s="4">
        <f>IF(H177=0,0,TRUNC((ROUND((1+$N$3)^(1/12)-1,9))*G177,8))</f>
        <v>422.85660266999997</v>
      </c>
      <c r="J177" s="4">
        <f>IF(H177=0,0,TRUNC(I177+H177,2))</f>
        <v>2885.49</v>
      </c>
      <c r="K177" s="4">
        <f>TRUNC(G177*$L$3,2)</f>
        <v>43088788.369999997</v>
      </c>
      <c r="L177" s="4">
        <f>TRUNC(H177*$L$3,2)</f>
        <v>1221471.06</v>
      </c>
      <c r="M177" s="4">
        <f>TRUNC(I177*$L$3,2)</f>
        <v>209736.87</v>
      </c>
      <c r="N177" s="4">
        <f>TRUNC(J177*$L$3,2)</f>
        <v>1431203.04</v>
      </c>
      <c r="P177" s="10"/>
    </row>
    <row r="178" spans="2:16" x14ac:dyDescent="0.2">
      <c r="B178" s="7">
        <v>172</v>
      </c>
      <c r="C178" s="8">
        <v>47270</v>
      </c>
      <c r="D178" s="7">
        <v>30</v>
      </c>
      <c r="E178" s="6">
        <v>2.8574039999999998E-2</v>
      </c>
      <c r="F178" s="5"/>
      <c r="G178" s="4">
        <f>IF(E178=0,TRUNC(TRUNC(1+F178,8)*(ROUND((1+$N$3)^(1/12)-1,9))*G177+G177*TRUNC(1+F178,8),8),TRUNC((G177-H177)*TRUNC(1+F178,8),8))</f>
        <v>84409.913929339993</v>
      </c>
      <c r="H178" s="4">
        <f>TRUNC(G178*E178,8)</f>
        <v>2411.9322570099998</v>
      </c>
      <c r="I178" s="4">
        <f>IF(H178=0,0,TRUNC((ROUND((1+$N$3)^(1/12)-1,9))*G178,8))</f>
        <v>410.86956094999999</v>
      </c>
      <c r="J178" s="4">
        <f>IF(H178=0,0,TRUNC(I178+H178,2))</f>
        <v>2822.8</v>
      </c>
      <c r="K178" s="4">
        <f>TRUNC(G178*$L$3,2)</f>
        <v>41867317.299999997</v>
      </c>
      <c r="L178" s="4">
        <f>TRUNC(H178*$L$3,2)</f>
        <v>1196318.3899999999</v>
      </c>
      <c r="M178" s="4">
        <f>TRUNC(I178*$L$3,2)</f>
        <v>203791.3</v>
      </c>
      <c r="N178" s="4">
        <f>TRUNC(J178*$L$3,2)</f>
        <v>1400108.8</v>
      </c>
      <c r="P178" s="10"/>
    </row>
    <row r="179" spans="2:16" x14ac:dyDescent="0.2">
      <c r="B179" s="7">
        <v>173</v>
      </c>
      <c r="C179" s="8">
        <v>47300</v>
      </c>
      <c r="D179" s="7">
        <v>30</v>
      </c>
      <c r="E179" s="6">
        <v>2.8751450000000001E-2</v>
      </c>
      <c r="F179" s="5"/>
      <c r="G179" s="4">
        <f>IF(E179=0,TRUNC(TRUNC(1+F179,8)*(ROUND((1+$N$3)^(1/12)-1,9))*G178+G178*TRUNC(1+F179,8),8),TRUNC((G178-H178)*TRUNC(1+F179,8),8))</f>
        <v>81997.981672330003</v>
      </c>
      <c r="H179" s="4">
        <f>TRUNC(G179*E179,8)</f>
        <v>2357.56087015</v>
      </c>
      <c r="I179" s="4">
        <f>IF(H179=0,0,TRUNC((ROUND((1+$N$3)^(1/12)-1,9))*G179,8))</f>
        <v>399.12935768</v>
      </c>
      <c r="J179" s="4">
        <f>IF(H179=0,0,TRUNC(I179+H179,2))</f>
        <v>2756.69</v>
      </c>
      <c r="K179" s="4">
        <f>TRUNC(G179*$L$3,2)</f>
        <v>40670998.899999999</v>
      </c>
      <c r="L179" s="4">
        <f>TRUNC(H179*$L$3,2)</f>
        <v>1169350.19</v>
      </c>
      <c r="M179" s="4">
        <f>TRUNC(I179*$L$3,2)</f>
        <v>197968.16</v>
      </c>
      <c r="N179" s="4">
        <f>TRUNC(J179*$L$3,2)</f>
        <v>1367318.24</v>
      </c>
      <c r="P179" s="10"/>
    </row>
    <row r="180" spans="2:16" x14ac:dyDescent="0.2">
      <c r="B180" s="7">
        <v>174</v>
      </c>
      <c r="C180" s="8">
        <v>47331</v>
      </c>
      <c r="D180" s="7">
        <v>30</v>
      </c>
      <c r="E180" s="6">
        <v>2.8959680000000002E-2</v>
      </c>
      <c r="F180" s="5"/>
      <c r="G180" s="4">
        <f>IF(E180=0,TRUNC(TRUNC(1+F180,8)*(ROUND((1+$N$3)^(1/12)-1,9))*G179+G179*TRUNC(1+F180,8),8),TRUNC((G179-H179)*TRUNC(1+F180,8),8))</f>
        <v>79640.42080218</v>
      </c>
      <c r="H180" s="4">
        <f>TRUNC(G180*E180,8)</f>
        <v>2306.3611014899998</v>
      </c>
      <c r="I180" s="4">
        <f>IF(H180=0,0,TRUNC((ROUND((1+$N$3)^(1/12)-1,9))*G180,8))</f>
        <v>387.65380991000001</v>
      </c>
      <c r="J180" s="4">
        <f>IF(H180=0,0,TRUNC(I180+H180,2))</f>
        <v>2694.01</v>
      </c>
      <c r="K180" s="4">
        <f>TRUNC(G180*$L$3,2)</f>
        <v>39501648.710000001</v>
      </c>
      <c r="L180" s="4">
        <f>TRUNC(H180*$L$3,2)</f>
        <v>1143955.1000000001</v>
      </c>
      <c r="M180" s="4">
        <f>TRUNC(I180*$L$3,2)</f>
        <v>192276.28</v>
      </c>
      <c r="N180" s="4">
        <f>TRUNC(J180*$L$3,2)</f>
        <v>1336228.96</v>
      </c>
      <c r="P180" s="10"/>
    </row>
    <row r="181" spans="2:16" x14ac:dyDescent="0.2">
      <c r="B181" s="7">
        <v>175</v>
      </c>
      <c r="C181" s="8">
        <v>47362</v>
      </c>
      <c r="D181" s="7">
        <v>30</v>
      </c>
      <c r="E181" s="6">
        <v>2.9273629999999998E-2</v>
      </c>
      <c r="F181" s="5"/>
      <c r="G181" s="4">
        <f>IF(E181=0,TRUNC(TRUNC(1+F181,8)*(ROUND((1+$N$3)^(1/12)-1,9))*G180+G180*TRUNC(1+F181,8),8),TRUNC((G180-H180)*TRUNC(1+F181,8),8))</f>
        <v>77334.059700690006</v>
      </c>
      <c r="H181" s="4">
        <f>TRUNC(G181*E181,8)</f>
        <v>2263.8486500700001</v>
      </c>
      <c r="I181" s="4">
        <f>IF(H181=0,0,TRUNC((ROUND((1+$N$3)^(1/12)-1,9))*G181,8))</f>
        <v>376.42747962999999</v>
      </c>
      <c r="J181" s="4">
        <f>IF(H181=0,0,TRUNC(I181+H181,2))</f>
        <v>2640.27</v>
      </c>
      <c r="K181" s="4">
        <f>TRUNC(G181*$L$3,2)</f>
        <v>38357693.609999999</v>
      </c>
      <c r="L181" s="4">
        <f>TRUNC(H181*$L$3,2)</f>
        <v>1122868.93</v>
      </c>
      <c r="M181" s="4">
        <f>TRUNC(I181*$L$3,2)</f>
        <v>186708.02</v>
      </c>
      <c r="N181" s="4">
        <f>TRUNC(J181*$L$3,2)</f>
        <v>1309573.92</v>
      </c>
      <c r="P181" s="10"/>
    </row>
    <row r="182" spans="2:16" x14ac:dyDescent="0.2">
      <c r="B182" s="7">
        <v>176</v>
      </c>
      <c r="C182" s="8">
        <v>47392</v>
      </c>
      <c r="D182" s="7">
        <v>30</v>
      </c>
      <c r="E182" s="6">
        <v>2.9576649999999999E-2</v>
      </c>
      <c r="F182" s="5"/>
      <c r="G182" s="4">
        <f>IF(E182=0,TRUNC(TRUNC(1+F182,8)*(ROUND((1+$N$3)^(1/12)-1,9))*G181+G181*TRUNC(1+F182,8),8),TRUNC((G181-H181)*TRUNC(1+F182,8),8))</f>
        <v>75070.211050619997</v>
      </c>
      <c r="H182" s="4">
        <f>TRUNC(G182*E182,8)</f>
        <v>2220.3253576699999</v>
      </c>
      <c r="I182" s="4">
        <f>IF(H182=0,0,TRUNC((ROUND((1+$N$3)^(1/12)-1,9))*G182,8))</f>
        <v>365.40808085999998</v>
      </c>
      <c r="J182" s="4">
        <f>IF(H182=0,0,TRUNC(I182+H182,2))</f>
        <v>2585.73</v>
      </c>
      <c r="K182" s="4">
        <f>TRUNC(G182*$L$3,2)</f>
        <v>37234824.68</v>
      </c>
      <c r="L182" s="4">
        <f>TRUNC(H182*$L$3,2)</f>
        <v>1101281.3700000001</v>
      </c>
      <c r="M182" s="4">
        <f>TRUNC(I182*$L$3,2)</f>
        <v>181242.4</v>
      </c>
      <c r="N182" s="4">
        <f>TRUNC(J182*$L$3,2)</f>
        <v>1282522.08</v>
      </c>
      <c r="P182" s="10"/>
    </row>
    <row r="183" spans="2:16" x14ac:dyDescent="0.2">
      <c r="B183" s="7">
        <v>177</v>
      </c>
      <c r="C183" s="8">
        <v>47423</v>
      </c>
      <c r="D183" s="7">
        <v>30</v>
      </c>
      <c r="E183" s="6">
        <v>2.9835899999999999E-2</v>
      </c>
      <c r="F183" s="5"/>
      <c r="G183" s="4">
        <f>IF(E183=0,TRUNC(TRUNC(1+F183,8)*(ROUND((1+$N$3)^(1/12)-1,9))*G182+G182*TRUNC(1+F183,8),8),TRUNC((G182-H182)*TRUNC(1+F183,8),8))</f>
        <v>72849.885692950003</v>
      </c>
      <c r="H183" s="4">
        <f>TRUNC(G183*E183,8)</f>
        <v>2173.5419045399999</v>
      </c>
      <c r="I183" s="4">
        <f>IF(H183=0,0,TRUNC((ROUND((1+$N$3)^(1/12)-1,9))*G183,8))</f>
        <v>354.60053395</v>
      </c>
      <c r="J183" s="4">
        <f>IF(H183=0,0,TRUNC(I183+H183,2))</f>
        <v>2528.14</v>
      </c>
      <c r="K183" s="4">
        <f>TRUNC(G183*$L$3,2)</f>
        <v>36133543.299999997</v>
      </c>
      <c r="L183" s="4">
        <f>TRUNC(H183*$L$3,2)</f>
        <v>1078076.78</v>
      </c>
      <c r="M183" s="4">
        <f>TRUNC(I183*$L$3,2)</f>
        <v>175881.86</v>
      </c>
      <c r="N183" s="4">
        <f>TRUNC(J183*$L$3,2)</f>
        <v>1253957.44</v>
      </c>
      <c r="P183" s="10"/>
    </row>
    <row r="184" spans="2:16" x14ac:dyDescent="0.2">
      <c r="B184" s="7">
        <v>178</v>
      </c>
      <c r="C184" s="8">
        <v>47453</v>
      </c>
      <c r="D184" s="7">
        <v>30</v>
      </c>
      <c r="E184" s="6">
        <v>2.97673E-2</v>
      </c>
      <c r="F184" s="5"/>
      <c r="G184" s="4">
        <f>IF(E184=0,TRUNC(TRUNC(1+F184,8)*(ROUND((1+$N$3)^(1/12)-1,9))*G183+G183*TRUNC(1+F184,8),8),TRUNC((G183-H183)*TRUNC(1+F184,8),8))</f>
        <v>70676.343788409999</v>
      </c>
      <c r="H184" s="4">
        <f>TRUNC(G184*E184,8)</f>
        <v>2103.84392845</v>
      </c>
      <c r="I184" s="4">
        <f>IF(H184=0,0,TRUNC((ROUND((1+$N$3)^(1/12)-1,9))*G184,8))</f>
        <v>344.02070787999997</v>
      </c>
      <c r="J184" s="4">
        <f>IF(H184=0,0,TRUNC(I184+H184,2))</f>
        <v>2447.86</v>
      </c>
      <c r="K184" s="4">
        <f>TRUNC(G184*$L$3,2)</f>
        <v>35055466.509999998</v>
      </c>
      <c r="L184" s="4">
        <f>TRUNC(H184*$L$3,2)</f>
        <v>1043506.58</v>
      </c>
      <c r="M184" s="4">
        <f>TRUNC(I184*$L$3,2)</f>
        <v>170634.27</v>
      </c>
      <c r="N184" s="4">
        <f>TRUNC(J184*$L$3,2)</f>
        <v>1214138.56</v>
      </c>
      <c r="P184" s="10"/>
    </row>
    <row r="185" spans="2:16" x14ac:dyDescent="0.2">
      <c r="B185" s="7">
        <v>179</v>
      </c>
      <c r="C185" s="8">
        <v>47484</v>
      </c>
      <c r="D185" s="7">
        <v>30</v>
      </c>
      <c r="E185" s="6">
        <v>2.98759E-2</v>
      </c>
      <c r="F185" s="5"/>
      <c r="G185" s="4">
        <f>IF(E185=0,TRUNC(TRUNC(1+F185,8)*(ROUND((1+$N$3)^(1/12)-1,9))*G184+G184*TRUNC(1+F185,8),8),TRUNC((G184-H184)*TRUNC(1+F185,8),8))</f>
        <v>68572.499859959993</v>
      </c>
      <c r="H185" s="4">
        <f>TRUNC(G185*E185,8)</f>
        <v>2048.66514856</v>
      </c>
      <c r="I185" s="4">
        <f>IF(H185=0,0,TRUNC((ROUND((1+$N$3)^(1/12)-1,9))*G185,8))</f>
        <v>333.78014026</v>
      </c>
      <c r="J185" s="4">
        <f>IF(H185=0,0,TRUNC(I185+H185,2))</f>
        <v>2382.44</v>
      </c>
      <c r="K185" s="4">
        <f>TRUNC(G185*$L$3,2)</f>
        <v>34011959.93</v>
      </c>
      <c r="L185" s="4">
        <f>TRUNC(H185*$L$3,2)</f>
        <v>1016137.91</v>
      </c>
      <c r="M185" s="4">
        <f>TRUNC(I185*$L$3,2)</f>
        <v>165554.94</v>
      </c>
      <c r="N185" s="4">
        <f>TRUNC(J185*$L$3,2)</f>
        <v>1181690.24</v>
      </c>
      <c r="P185" s="10"/>
    </row>
    <row r="186" spans="2:16" x14ac:dyDescent="0.2">
      <c r="B186" s="7">
        <v>180</v>
      </c>
      <c r="C186" s="8">
        <v>47515</v>
      </c>
      <c r="D186" s="7">
        <v>30</v>
      </c>
      <c r="E186" s="6">
        <v>2.9895430000000001E-2</v>
      </c>
      <c r="F186" s="5"/>
      <c r="G186" s="4">
        <f>IF(E186=0,TRUNC(TRUNC(1+F186,8)*(ROUND((1+$N$3)^(1/12)-1,9))*G185+G185*TRUNC(1+F186,8),8),TRUNC((G185-H185)*TRUNC(1+F186,8),8))</f>
        <v>66523.834711400006</v>
      </c>
      <c r="H186" s="4">
        <f>TRUNC(G186*E186,8)</f>
        <v>1988.75864394</v>
      </c>
      <c r="I186" s="4">
        <f>IF(H186=0,0,TRUNC((ROUND((1+$N$3)^(1/12)-1,9))*G186,8))</f>
        <v>323.80815817000001</v>
      </c>
      <c r="J186" s="4">
        <f>IF(H186=0,0,TRUNC(I186+H186,2))</f>
        <v>2312.56</v>
      </c>
      <c r="K186" s="4">
        <f>TRUNC(G186*$L$3,2)</f>
        <v>32995822.010000002</v>
      </c>
      <c r="L186" s="4">
        <f>TRUNC(H186*$L$3,2)</f>
        <v>986424.28</v>
      </c>
      <c r="M186" s="4">
        <f>TRUNC(I186*$L$3,2)</f>
        <v>160608.84</v>
      </c>
      <c r="N186" s="4">
        <f>TRUNC(J186*$L$3,2)</f>
        <v>1147029.76</v>
      </c>
      <c r="P186" s="10"/>
    </row>
    <row r="187" spans="2:16" x14ac:dyDescent="0.2">
      <c r="B187" s="7">
        <v>181</v>
      </c>
      <c r="C187" s="8">
        <v>47543</v>
      </c>
      <c r="D187" s="7">
        <v>30</v>
      </c>
      <c r="E187" s="6">
        <v>3.0066470000000001E-2</v>
      </c>
      <c r="F187" s="5"/>
      <c r="G187" s="4">
        <f>IF(E187=0,TRUNC(TRUNC(1+F187,8)*(ROUND((1+$N$3)^(1/12)-1,9))*G186+G186*TRUNC(1+F187,8),8),TRUNC((G186-H186)*TRUNC(1+F187,8),8))</f>
        <v>64535.076067460002</v>
      </c>
      <c r="H187" s="4">
        <f>TRUNC(G187*E187,8)</f>
        <v>1940.3419285299999</v>
      </c>
      <c r="I187" s="4">
        <f>IF(H187=0,0,TRUNC((ROUND((1+$N$3)^(1/12)-1,9))*G187,8))</f>
        <v>314.12777404000002</v>
      </c>
      <c r="J187" s="4">
        <f>IF(H187=0,0,TRUNC(I187+H187,2))</f>
        <v>2254.46</v>
      </c>
      <c r="K187" s="4">
        <f>TRUNC(G187*$L$3,2)</f>
        <v>32009397.719999999</v>
      </c>
      <c r="L187" s="4">
        <f>TRUNC(H187*$L$3,2)</f>
        <v>962409.59</v>
      </c>
      <c r="M187" s="4">
        <f>TRUNC(I187*$L$3,2)</f>
        <v>155807.37</v>
      </c>
      <c r="N187" s="4">
        <f>TRUNC(J187*$L$3,2)</f>
        <v>1118212.1599999999</v>
      </c>
      <c r="P187" s="10"/>
    </row>
    <row r="188" spans="2:16" x14ac:dyDescent="0.2">
      <c r="B188" s="7">
        <v>182</v>
      </c>
      <c r="C188" s="8">
        <v>47574</v>
      </c>
      <c r="D188" s="7">
        <v>30</v>
      </c>
      <c r="E188" s="6">
        <v>3.0516950000000001E-2</v>
      </c>
      <c r="F188" s="5"/>
      <c r="G188" s="4">
        <f>IF(E188=0,TRUNC(TRUNC(1+F188,8)*(ROUND((1+$N$3)^(1/12)-1,9))*G187+G187*TRUNC(1+F188,8),8),TRUNC((G187-H187)*TRUNC(1+F188,8),8))</f>
        <v>62594.734138929998</v>
      </c>
      <c r="H188" s="4">
        <f>TRUNC(G188*E188,8)</f>
        <v>1910.20037198</v>
      </c>
      <c r="I188" s="4">
        <f>IF(H188=0,0,TRUNC((ROUND((1+$N$3)^(1/12)-1,9))*G188,8))</f>
        <v>304.68306074999998</v>
      </c>
      <c r="J188" s="4">
        <f>IF(H188=0,0,TRUNC(I188+H188,2))</f>
        <v>2214.88</v>
      </c>
      <c r="K188" s="4">
        <f>TRUNC(G188*$L$3,2)</f>
        <v>31046988.129999999</v>
      </c>
      <c r="L188" s="4">
        <f>TRUNC(H188*$L$3,2)</f>
        <v>947459.38</v>
      </c>
      <c r="M188" s="4">
        <f>TRUNC(I188*$L$3,2)</f>
        <v>151122.79</v>
      </c>
      <c r="N188" s="4">
        <f>TRUNC(J188*$L$3,2)</f>
        <v>1098580.48</v>
      </c>
      <c r="P188" s="10"/>
    </row>
    <row r="189" spans="2:16" x14ac:dyDescent="0.2">
      <c r="B189" s="7">
        <v>183</v>
      </c>
      <c r="C189" s="8">
        <v>47604</v>
      </c>
      <c r="D189" s="7">
        <v>30</v>
      </c>
      <c r="E189" s="6">
        <v>3.1082329999999998E-2</v>
      </c>
      <c r="F189" s="5"/>
      <c r="G189" s="4">
        <f>IF(E189=0,TRUNC(TRUNC(1+F189,8)*(ROUND((1+$N$3)^(1/12)-1,9))*G188+G188*TRUNC(1+F189,8),8),TRUNC((G188-H188)*TRUNC(1+F189,8),8))</f>
        <v>60684.53376695</v>
      </c>
      <c r="H189" s="4">
        <f>TRUNC(G189*E189,8)</f>
        <v>1886.2167044400001</v>
      </c>
      <c r="I189" s="4">
        <f>IF(H189=0,0,TRUNC((ROUND((1+$N$3)^(1/12)-1,9))*G189,8))</f>
        <v>295.38506302000002</v>
      </c>
      <c r="J189" s="4">
        <f>IF(H189=0,0,TRUNC(I189+H189,2))</f>
        <v>2181.6</v>
      </c>
      <c r="K189" s="4">
        <f>TRUNC(G189*$L$3,2)</f>
        <v>30099528.739999998</v>
      </c>
      <c r="L189" s="4">
        <f>TRUNC(H189*$L$3,2)</f>
        <v>935563.48</v>
      </c>
      <c r="M189" s="4">
        <f>TRUNC(I189*$L$3,2)</f>
        <v>146510.99</v>
      </c>
      <c r="N189" s="4">
        <f>TRUNC(J189*$L$3,2)</f>
        <v>1082073.6000000001</v>
      </c>
      <c r="P189" s="10"/>
    </row>
    <row r="190" spans="2:16" x14ac:dyDescent="0.2">
      <c r="B190" s="7">
        <v>184</v>
      </c>
      <c r="C190" s="8">
        <v>47635</v>
      </c>
      <c r="D190" s="7">
        <v>30</v>
      </c>
      <c r="E190" s="6">
        <v>3.1559240000000002E-2</v>
      </c>
      <c r="F190" s="5"/>
      <c r="G190" s="4">
        <f>IF(E190=0,TRUNC(TRUNC(1+F190,8)*(ROUND((1+$N$3)^(1/12)-1,9))*G189+G189*TRUNC(1+F190,8),8),TRUNC((G189-H189)*TRUNC(1+F190,8),8))</f>
        <v>58798.317062510003</v>
      </c>
      <c r="H190" s="4">
        <f>TRUNC(G190*E190,8)</f>
        <v>1855.63019977</v>
      </c>
      <c r="I190" s="4">
        <f>IF(H190=0,0,TRUNC((ROUND((1+$N$3)^(1/12)-1,9))*G190,8))</f>
        <v>286.20380700999999</v>
      </c>
      <c r="J190" s="4">
        <f>IF(H190=0,0,TRUNC(I190+H190,2))</f>
        <v>2141.83</v>
      </c>
      <c r="K190" s="4">
        <f>TRUNC(G190*$L$3,2)</f>
        <v>29163965.260000002</v>
      </c>
      <c r="L190" s="4">
        <f>TRUNC(H190*$L$3,2)</f>
        <v>920392.57</v>
      </c>
      <c r="M190" s="4">
        <f>TRUNC(I190*$L$3,2)</f>
        <v>141957.07999999999</v>
      </c>
      <c r="N190" s="4">
        <f>TRUNC(J190*$L$3,2)</f>
        <v>1062347.68</v>
      </c>
      <c r="P190" s="10"/>
    </row>
    <row r="191" spans="2:16" x14ac:dyDescent="0.2">
      <c r="B191" s="7">
        <v>185</v>
      </c>
      <c r="C191" s="8">
        <v>47665</v>
      </c>
      <c r="D191" s="7">
        <v>30</v>
      </c>
      <c r="E191" s="6">
        <v>3.218095E-2</v>
      </c>
      <c r="F191" s="5"/>
      <c r="G191" s="4">
        <f>IF(E191=0,TRUNC(TRUNC(1+F191,8)*(ROUND((1+$N$3)^(1/12)-1,9))*G190+G190*TRUNC(1+F191,8),8),TRUNC((G190-H190)*TRUNC(1+F191,8),8))</f>
        <v>56942.686862740004</v>
      </c>
      <c r="H191" s="4">
        <f>TRUNC(G191*E191,8)</f>
        <v>1832.46975879</v>
      </c>
      <c r="I191" s="4">
        <f>IF(H191=0,0,TRUNC((ROUND((1+$N$3)^(1/12)-1,9))*G191,8))</f>
        <v>277.17143238</v>
      </c>
      <c r="J191" s="4">
        <f>IF(H191=0,0,TRUNC(I191+H191,2))</f>
        <v>2109.64</v>
      </c>
      <c r="K191" s="4">
        <f>TRUNC(G191*$L$3,2)</f>
        <v>28243572.68</v>
      </c>
      <c r="L191" s="4">
        <f>TRUNC(H191*$L$3,2)</f>
        <v>908905</v>
      </c>
      <c r="M191" s="4">
        <f>TRUNC(I191*$L$3,2)</f>
        <v>137477.03</v>
      </c>
      <c r="N191" s="4">
        <f>TRUNC(J191*$L$3,2)</f>
        <v>1046381.44</v>
      </c>
      <c r="P191" s="10"/>
    </row>
    <row r="192" spans="2:16" x14ac:dyDescent="0.2">
      <c r="B192" s="7">
        <v>186</v>
      </c>
      <c r="C192" s="8">
        <v>47696</v>
      </c>
      <c r="D192" s="7">
        <v>30</v>
      </c>
      <c r="E192" s="6">
        <v>3.2634570000000002E-2</v>
      </c>
      <c r="F192" s="5"/>
      <c r="G192" s="4">
        <f>IF(E192=0,TRUNC(TRUNC(1+F192,8)*(ROUND((1+$N$3)^(1/12)-1,9))*G191+G191*TRUNC(1+F192,8),8),TRUNC((G191-H191)*TRUNC(1+F192,8),8))</f>
        <v>55110.217103950003</v>
      </c>
      <c r="H192" s="4">
        <f>TRUNC(G192*E192,8)</f>
        <v>1798.4982377900001</v>
      </c>
      <c r="I192" s="4">
        <f>IF(H192=0,0,TRUNC((ROUND((1+$N$3)^(1/12)-1,9))*G192,8))</f>
        <v>268.25179236999998</v>
      </c>
      <c r="J192" s="4">
        <f>IF(H192=0,0,TRUNC(I192+H192,2))</f>
        <v>2066.75</v>
      </c>
      <c r="K192" s="4">
        <f>TRUNC(G192*$L$3,2)</f>
        <v>27334667.68</v>
      </c>
      <c r="L192" s="4">
        <f>TRUNC(H192*$L$3,2)</f>
        <v>892055.12</v>
      </c>
      <c r="M192" s="4">
        <f>TRUNC(I192*$L$3,2)</f>
        <v>133052.88</v>
      </c>
      <c r="N192" s="4">
        <f>TRUNC(J192*$L$3,2)</f>
        <v>1025108</v>
      </c>
      <c r="P192" s="10"/>
    </row>
    <row r="193" spans="2:16" x14ac:dyDescent="0.2">
      <c r="B193" s="7">
        <v>187</v>
      </c>
      <c r="C193" s="8">
        <v>47727</v>
      </c>
      <c r="D193" s="7">
        <v>30</v>
      </c>
      <c r="E193" s="6">
        <v>3.3129569999999997E-2</v>
      </c>
      <c r="F193" s="5"/>
      <c r="G193" s="4">
        <f>IF(E193=0,TRUNC(TRUNC(1+F193,8)*(ROUND((1+$N$3)^(1/12)-1,9))*G192+G192*TRUNC(1+F193,8),8),TRUNC((G192-H192)*TRUNC(1+F193,8),8))</f>
        <v>53311.718866160001</v>
      </c>
      <c r="H193" s="4">
        <f>TRUNC(G193*E193,8)</f>
        <v>1766.1943219899999</v>
      </c>
      <c r="I193" s="4">
        <f>IF(H193=0,0,TRUNC((ROUND((1+$N$3)^(1/12)-1,9))*G193,8))</f>
        <v>259.49751047000001</v>
      </c>
      <c r="J193" s="4">
        <f>IF(H193=0,0,TRUNC(I193+H193,2))</f>
        <v>2025.69</v>
      </c>
      <c r="K193" s="4">
        <f>TRUNC(G193*$L$3,2)</f>
        <v>26442612.550000001</v>
      </c>
      <c r="L193" s="4">
        <f>TRUNC(H193*$L$3,2)</f>
        <v>876032.38</v>
      </c>
      <c r="M193" s="4">
        <f>TRUNC(I193*$L$3,2)</f>
        <v>128710.76</v>
      </c>
      <c r="N193" s="4">
        <f>TRUNC(J193*$L$3,2)</f>
        <v>1004742.24</v>
      </c>
      <c r="P193" s="10"/>
    </row>
    <row r="194" spans="2:16" x14ac:dyDescent="0.2">
      <c r="B194" s="7">
        <v>188</v>
      </c>
      <c r="C194" s="8">
        <v>47757</v>
      </c>
      <c r="D194" s="7">
        <v>30</v>
      </c>
      <c r="E194" s="6">
        <v>3.3749809999999998E-2</v>
      </c>
      <c r="F194" s="5"/>
      <c r="G194" s="4">
        <f>IF(E194=0,TRUNC(TRUNC(1+F194,8)*(ROUND((1+$N$3)^(1/12)-1,9))*G193+G193*TRUNC(1+F194,8),8),TRUNC((G193-H193)*TRUNC(1+F194,8),8))</f>
        <v>51545.524544170003</v>
      </c>
      <c r="H194" s="4">
        <f>TRUNC(G194*E194,8)</f>
        <v>1739.6516597100001</v>
      </c>
      <c r="I194" s="4">
        <f>IF(H194=0,0,TRUNC((ROUND((1+$N$3)^(1/12)-1,9))*G194,8))</f>
        <v>250.90046953999999</v>
      </c>
      <c r="J194" s="4">
        <f>IF(H194=0,0,TRUNC(I194+H194,2))</f>
        <v>1990.55</v>
      </c>
      <c r="K194" s="4">
        <f>TRUNC(G194*$L$3,2)</f>
        <v>25566580.170000002</v>
      </c>
      <c r="L194" s="4">
        <f>TRUNC(H194*$L$3,2)</f>
        <v>862867.22</v>
      </c>
      <c r="M194" s="4">
        <f>TRUNC(I194*$L$3,2)</f>
        <v>124446.63</v>
      </c>
      <c r="N194" s="4">
        <f>TRUNC(J194*$L$3,2)</f>
        <v>987312.8</v>
      </c>
      <c r="P194" s="10"/>
    </row>
    <row r="195" spans="2:16" x14ac:dyDescent="0.2">
      <c r="B195" s="7">
        <v>189</v>
      </c>
      <c r="C195" s="8">
        <v>47788</v>
      </c>
      <c r="D195" s="7">
        <v>30</v>
      </c>
      <c r="E195" s="6">
        <v>3.4276389999999997E-2</v>
      </c>
      <c r="F195" s="5"/>
      <c r="G195" s="4">
        <f>IF(E195=0,TRUNC(TRUNC(1+F195,8)*(ROUND((1+$N$3)^(1/12)-1,9))*G194+G194*TRUNC(1+F195,8),8),TRUNC((G194-H194)*TRUNC(1+F195,8),8))</f>
        <v>49805.872884459997</v>
      </c>
      <c r="H195" s="4">
        <f>TRUNC(G195*E195,8)</f>
        <v>1707.16552327</v>
      </c>
      <c r="I195" s="4">
        <f>IF(H195=0,0,TRUNC((ROUND((1+$N$3)^(1/12)-1,9))*G195,8))</f>
        <v>242.43262636</v>
      </c>
      <c r="J195" s="4">
        <f>IF(H195=0,0,TRUNC(I195+H195,2))</f>
        <v>1949.59</v>
      </c>
      <c r="K195" s="4">
        <f>TRUNC(G195*$L$3,2)</f>
        <v>24703712.949999999</v>
      </c>
      <c r="L195" s="4">
        <f>TRUNC(H195*$L$3,2)</f>
        <v>846754.09</v>
      </c>
      <c r="M195" s="4">
        <f>TRUNC(I195*$L$3,2)</f>
        <v>120246.58</v>
      </c>
      <c r="N195" s="4">
        <f>TRUNC(J195*$L$3,2)</f>
        <v>966996.64</v>
      </c>
      <c r="P195" s="10"/>
    </row>
    <row r="196" spans="2:16" x14ac:dyDescent="0.2">
      <c r="B196" s="7">
        <v>190</v>
      </c>
      <c r="C196" s="8">
        <v>47818</v>
      </c>
      <c r="D196" s="7">
        <v>30</v>
      </c>
      <c r="E196" s="6">
        <v>3.4769420000000002E-2</v>
      </c>
      <c r="F196" s="5"/>
      <c r="G196" s="4">
        <f>IF(E196=0,TRUNC(TRUNC(1+F196,8)*(ROUND((1+$N$3)^(1/12)-1,9))*G195+G195*TRUNC(1+F196,8),8),TRUNC((G195-H195)*TRUNC(1+F196,8),8))</f>
        <v>48098.707361189998</v>
      </c>
      <c r="H196" s="4">
        <f>TRUNC(G196*E196,8)</f>
        <v>1672.36415769</v>
      </c>
      <c r="I196" s="4">
        <f>IF(H196=0,0,TRUNC((ROUND((1+$N$3)^(1/12)-1,9))*G196,8))</f>
        <v>234.12291110999999</v>
      </c>
      <c r="J196" s="4">
        <f>IF(H196=0,0,TRUNC(I196+H196,2))</f>
        <v>1906.48</v>
      </c>
      <c r="K196" s="4">
        <f>TRUNC(G196*$L$3,2)</f>
        <v>23856958.850000001</v>
      </c>
      <c r="L196" s="4">
        <f>TRUNC(H196*$L$3,2)</f>
        <v>829492.62</v>
      </c>
      <c r="M196" s="4">
        <f>TRUNC(I196*$L$3,2)</f>
        <v>116124.96</v>
      </c>
      <c r="N196" s="4">
        <f>TRUNC(J196*$L$3,2)</f>
        <v>945614.08</v>
      </c>
      <c r="P196" s="10"/>
    </row>
    <row r="197" spans="2:16" x14ac:dyDescent="0.2">
      <c r="B197" s="7">
        <v>191</v>
      </c>
      <c r="C197" s="8">
        <v>47849</v>
      </c>
      <c r="D197" s="7">
        <v>30</v>
      </c>
      <c r="E197" s="6">
        <v>3.5324380000000002E-2</v>
      </c>
      <c r="F197" s="5"/>
      <c r="G197" s="4">
        <f>IF(E197=0,TRUNC(TRUNC(1+F197,8)*(ROUND((1+$N$3)^(1/12)-1,9))*G196+G196*TRUNC(1+F197,8),8),TRUNC((G196-H196)*TRUNC(1+F197,8),8))</f>
        <v>46426.343203500001</v>
      </c>
      <c r="H197" s="4">
        <f>TRUNC(G197*E197,8)</f>
        <v>1639.9817893300001</v>
      </c>
      <c r="I197" s="4">
        <f>IF(H197=0,0,TRUNC((ROUND((1+$N$3)^(1/12)-1,9))*G197,8))</f>
        <v>225.98259328</v>
      </c>
      <c r="J197" s="4">
        <f>IF(H197=0,0,TRUNC(I197+H197,2))</f>
        <v>1865.96</v>
      </c>
      <c r="K197" s="4">
        <f>TRUNC(G197*$L$3,2)</f>
        <v>23027466.219999999</v>
      </c>
      <c r="L197" s="4">
        <f>TRUNC(H197*$L$3,2)</f>
        <v>813430.96</v>
      </c>
      <c r="M197" s="4">
        <f>TRUNC(I197*$L$3,2)</f>
        <v>112087.36</v>
      </c>
      <c r="N197" s="4">
        <f>TRUNC(J197*$L$3,2)</f>
        <v>925516.16</v>
      </c>
      <c r="P197" s="10"/>
    </row>
    <row r="198" spans="2:16" x14ac:dyDescent="0.2">
      <c r="B198" s="7">
        <v>192</v>
      </c>
      <c r="C198" s="8">
        <v>47880</v>
      </c>
      <c r="D198" s="7">
        <v>30</v>
      </c>
      <c r="E198" s="6">
        <v>3.6172740000000002E-2</v>
      </c>
      <c r="F198" s="5"/>
      <c r="G198" s="4">
        <f>IF(E198=0,TRUNC(TRUNC(1+F198,8)*(ROUND((1+$N$3)^(1/12)-1,9))*G197+G197*TRUNC(1+F198,8),8),TRUNC((G197-H197)*TRUNC(1+F198,8),8))</f>
        <v>44786.361414170002</v>
      </c>
      <c r="H198" s="4">
        <f>TRUNC(G198*E198,8)</f>
        <v>1620.0454069800001</v>
      </c>
      <c r="I198" s="4">
        <f>IF(H198=0,0,TRUNC((ROUND((1+$N$3)^(1/12)-1,9))*G198,8))</f>
        <v>217.99989828</v>
      </c>
      <c r="J198" s="4">
        <f>IF(H198=0,0,TRUNC(I198+H198,2))</f>
        <v>1838.04</v>
      </c>
      <c r="K198" s="4">
        <f>TRUNC(G198*$L$3,2)</f>
        <v>22214035.260000002</v>
      </c>
      <c r="L198" s="4">
        <f>TRUNC(H198*$L$3,2)</f>
        <v>803542.52</v>
      </c>
      <c r="M198" s="4">
        <f>TRUNC(I198*$L$3,2)</f>
        <v>108127.94</v>
      </c>
      <c r="N198" s="4">
        <f>TRUNC(J198*$L$3,2)</f>
        <v>911667.84</v>
      </c>
      <c r="P198" s="10"/>
    </row>
    <row r="199" spans="2:16" x14ac:dyDescent="0.2">
      <c r="B199" s="7">
        <v>193</v>
      </c>
      <c r="C199" s="8">
        <v>47908</v>
      </c>
      <c r="D199" s="7">
        <v>30</v>
      </c>
      <c r="E199" s="6">
        <v>3.6592390000000002E-2</v>
      </c>
      <c r="F199" s="5"/>
      <c r="G199" s="4">
        <f>IF(E199=0,TRUNC(TRUNC(1+F199,8)*(ROUND((1+$N$3)^(1/12)-1,9))*G198+G198*TRUNC(1+F199,8),8),TRUNC((G198-H198)*TRUNC(1+F199,8),8))</f>
        <v>43166.316007189998</v>
      </c>
      <c r="H199" s="4">
        <f>TRUNC(G199*E199,8)</f>
        <v>1579.5586701899999</v>
      </c>
      <c r="I199" s="4">
        <f>IF(H199=0,0,TRUNC((ROUND((1+$N$3)^(1/12)-1,9))*G199,8))</f>
        <v>210.11424464000001</v>
      </c>
      <c r="J199" s="4">
        <f>IF(H199=0,0,TRUNC(I199+H199,2))</f>
        <v>1789.67</v>
      </c>
      <c r="K199" s="4">
        <f>TRUNC(G199*$L$3,2)</f>
        <v>21410492.73</v>
      </c>
      <c r="L199" s="4">
        <f>TRUNC(H199*$L$3,2)</f>
        <v>783461.1</v>
      </c>
      <c r="M199" s="4">
        <f>TRUNC(I199*$L$3,2)</f>
        <v>104216.66</v>
      </c>
      <c r="N199" s="4">
        <f>TRUNC(J199*$L$3,2)</f>
        <v>887676.32</v>
      </c>
      <c r="P199" s="10"/>
    </row>
    <row r="200" spans="2:16" x14ac:dyDescent="0.2">
      <c r="B200" s="7">
        <v>194</v>
      </c>
      <c r="C200" s="8">
        <v>47939</v>
      </c>
      <c r="D200" s="7">
        <v>30</v>
      </c>
      <c r="E200" s="6">
        <v>3.6957259999999999E-2</v>
      </c>
      <c r="F200" s="5"/>
      <c r="G200" s="4">
        <f>IF(E200=0,TRUNC(TRUNC(1+F200,8)*(ROUND((1+$N$3)^(1/12)-1,9))*G199+G199*TRUNC(1+F200,8),8),TRUNC((G199-H199)*TRUNC(1+F200,8),8))</f>
        <v>41586.757337000003</v>
      </c>
      <c r="H200" s="4">
        <f>TRUNC(G200*E200,8)</f>
        <v>1536.9326034600001</v>
      </c>
      <c r="I200" s="4">
        <f>IF(H200=0,0,TRUNC((ROUND((1+$N$3)^(1/12)-1,9))*G200,8))</f>
        <v>202.42566226</v>
      </c>
      <c r="J200" s="4">
        <f>IF(H200=0,0,TRUNC(I200+H200,2))</f>
        <v>1739.35</v>
      </c>
      <c r="K200" s="4">
        <f>TRUNC(G200*$L$3,2)</f>
        <v>20627031.629999999</v>
      </c>
      <c r="L200" s="4">
        <f>TRUNC(H200*$L$3,2)</f>
        <v>762318.57</v>
      </c>
      <c r="M200" s="4">
        <f>TRUNC(I200*$L$3,2)</f>
        <v>100403.12</v>
      </c>
      <c r="N200" s="4">
        <f>TRUNC(J200*$L$3,2)</f>
        <v>862717.6</v>
      </c>
      <c r="P200" s="10"/>
    </row>
    <row r="201" spans="2:16" x14ac:dyDescent="0.2">
      <c r="B201" s="7">
        <v>195</v>
      </c>
      <c r="C201" s="8">
        <v>47969</v>
      </c>
      <c r="D201" s="7">
        <v>30</v>
      </c>
      <c r="E201" s="6">
        <v>3.7666539999999998E-2</v>
      </c>
      <c r="F201" s="5"/>
      <c r="G201" s="4">
        <f>IF(E201=0,TRUNC(TRUNC(1+F201,8)*(ROUND((1+$N$3)^(1/12)-1,9))*G200+G200*TRUNC(1+F201,8),8),TRUNC((G200-H200)*TRUNC(1+F201,8),8))</f>
        <v>40049.824733540001</v>
      </c>
      <c r="H201" s="4">
        <f>TRUNC(G201*E201,8)</f>
        <v>1508.5383253099999</v>
      </c>
      <c r="I201" s="4">
        <f>IF(H201=0,0,TRUNC((ROUND((1+$N$3)^(1/12)-1,9))*G201,8))</f>
        <v>194.94456443000001</v>
      </c>
      <c r="J201" s="4">
        <f>IF(H201=0,0,TRUNC(I201+H201,2))</f>
        <v>1703.48</v>
      </c>
      <c r="K201" s="4">
        <f>TRUNC(G201*$L$3,2)</f>
        <v>19864713.059999999</v>
      </c>
      <c r="L201" s="4">
        <f>TRUNC(H201*$L$3,2)</f>
        <v>748235</v>
      </c>
      <c r="M201" s="4">
        <f>TRUNC(I201*$L$3,2)</f>
        <v>96692.5</v>
      </c>
      <c r="N201" s="4">
        <f>TRUNC(J201*$L$3,2)</f>
        <v>844926.08</v>
      </c>
      <c r="P201" s="10"/>
    </row>
    <row r="202" spans="2:16" x14ac:dyDescent="0.2">
      <c r="B202" s="7">
        <v>196</v>
      </c>
      <c r="C202" s="8">
        <v>48000</v>
      </c>
      <c r="D202" s="7">
        <v>30</v>
      </c>
      <c r="E202" s="6">
        <v>3.8009620000000001E-2</v>
      </c>
      <c r="F202" s="5"/>
      <c r="G202" s="4">
        <f>IF(E202=0,TRUNC(TRUNC(1+F202,8)*(ROUND((1+$N$3)^(1/12)-1,9))*G201+G201*TRUNC(1+F202,8),8),TRUNC((G201-H201)*TRUNC(1+F202,8),8))</f>
        <v>38541.28640823</v>
      </c>
      <c r="H202" s="4">
        <f>TRUNC(G202*E202,8)</f>
        <v>1464.9396506800001</v>
      </c>
      <c r="I202" s="4">
        <f>IF(H202=0,0,TRUNC((ROUND((1+$N$3)^(1/12)-1,9))*G202,8))</f>
        <v>187.60167719</v>
      </c>
      <c r="J202" s="4">
        <f>IF(H202=0,0,TRUNC(I202+H202,2))</f>
        <v>1652.54</v>
      </c>
      <c r="K202" s="4">
        <f>TRUNC(G202*$L$3,2)</f>
        <v>19116478.050000001</v>
      </c>
      <c r="L202" s="4">
        <f>TRUNC(H202*$L$3,2)</f>
        <v>726610.06</v>
      </c>
      <c r="M202" s="4">
        <f>TRUNC(I202*$L$3,2)</f>
        <v>93050.43</v>
      </c>
      <c r="N202" s="4">
        <f>TRUNC(J202*$L$3,2)</f>
        <v>819659.84</v>
      </c>
      <c r="P202" s="10"/>
    </row>
    <row r="203" spans="2:16" x14ac:dyDescent="0.2">
      <c r="B203" s="7">
        <v>197</v>
      </c>
      <c r="C203" s="8">
        <v>48030</v>
      </c>
      <c r="D203" s="7">
        <v>30</v>
      </c>
      <c r="E203" s="6">
        <v>3.8775280000000002E-2</v>
      </c>
      <c r="F203" s="5"/>
      <c r="G203" s="4">
        <f>IF(E203=0,TRUNC(TRUNC(1+F203,8)*(ROUND((1+$N$3)^(1/12)-1,9))*G202+G202*TRUNC(1+F203,8),8),TRUNC((G202-H202)*TRUNC(1+F203,8),8))</f>
        <v>37076.346757550004</v>
      </c>
      <c r="H203" s="4">
        <f>TRUNC(G203*E203,8)</f>
        <v>1437.6457269</v>
      </c>
      <c r="I203" s="4">
        <f>IF(H203=0,0,TRUNC((ROUND((1+$N$3)^(1/12)-1,9))*G203,8))</f>
        <v>180.47100872999999</v>
      </c>
      <c r="J203" s="4">
        <f>IF(H203=0,0,TRUNC(I203+H203,2))</f>
        <v>1618.11</v>
      </c>
      <c r="K203" s="4">
        <f>TRUNC(G203*$L$3,2)</f>
        <v>18389867.989999998</v>
      </c>
      <c r="L203" s="4">
        <f>TRUNC(H203*$L$3,2)</f>
        <v>713072.28</v>
      </c>
      <c r="M203" s="4">
        <f>TRUNC(I203*$L$3,2)</f>
        <v>89513.62</v>
      </c>
      <c r="N203" s="4">
        <f>TRUNC(J203*$L$3,2)</f>
        <v>802582.56</v>
      </c>
      <c r="P203" s="10"/>
    </row>
    <row r="204" spans="2:16" x14ac:dyDescent="0.2">
      <c r="B204" s="7">
        <v>198</v>
      </c>
      <c r="C204" s="8">
        <v>48061</v>
      </c>
      <c r="D204" s="7">
        <v>30</v>
      </c>
      <c r="E204" s="6">
        <v>3.9291630000000001E-2</v>
      </c>
      <c r="F204" s="5"/>
      <c r="G204" s="4">
        <f>IF(E204=0,TRUNC(TRUNC(1+F204,8)*(ROUND((1+$N$3)^(1/12)-1,9))*G203+G203*TRUNC(1+F204,8),8),TRUNC((G203-H203)*TRUNC(1+F204,8),8))</f>
        <v>35638.701030650001</v>
      </c>
      <c r="H204" s="4">
        <f>TRUNC(G204*E204,8)</f>
        <v>1400.30265457</v>
      </c>
      <c r="I204" s="4">
        <f>IF(H204=0,0,TRUNC((ROUND((1+$N$3)^(1/12)-1,9))*G204,8))</f>
        <v>173.47319483999999</v>
      </c>
      <c r="J204" s="4">
        <f>IF(H204=0,0,TRUNC(I204+H204,2))</f>
        <v>1573.77</v>
      </c>
      <c r="K204" s="4">
        <f>TRUNC(G204*$L$3,2)</f>
        <v>17676795.710000001</v>
      </c>
      <c r="L204" s="4">
        <f>TRUNC(H204*$L$3,2)</f>
        <v>694550.11</v>
      </c>
      <c r="M204" s="4">
        <f>TRUNC(I204*$L$3,2)</f>
        <v>86042.7</v>
      </c>
      <c r="N204" s="4">
        <f>TRUNC(J204*$L$3,2)</f>
        <v>780589.92</v>
      </c>
      <c r="P204" s="10"/>
    </row>
    <row r="205" spans="2:16" x14ac:dyDescent="0.2">
      <c r="B205" s="7">
        <v>199</v>
      </c>
      <c r="C205" s="8">
        <v>48092</v>
      </c>
      <c r="D205" s="7">
        <v>30</v>
      </c>
      <c r="E205" s="6">
        <v>4.004696E-2</v>
      </c>
      <c r="F205" s="5"/>
      <c r="G205" s="4">
        <f>IF(E205=0,TRUNC(TRUNC(1+F205,8)*(ROUND((1+$N$3)^(1/12)-1,9))*G204+G204*TRUNC(1+F205,8),8),TRUNC((G204-H204)*TRUNC(1+F205,8),8))</f>
        <v>34238.398376079997</v>
      </c>
      <c r="H205" s="4">
        <f>TRUNC(G205*E205,8)</f>
        <v>1371.14377023</v>
      </c>
      <c r="I205" s="4">
        <f>IF(H205=0,0,TRUNC((ROUND((1+$N$3)^(1/12)-1,9))*G205,8))</f>
        <v>166.65715025</v>
      </c>
      <c r="J205" s="4">
        <f>IF(H205=0,0,TRUNC(I205+H205,2))</f>
        <v>1537.8</v>
      </c>
      <c r="K205" s="4">
        <f>TRUNC(G205*$L$3,2)</f>
        <v>16982245.59</v>
      </c>
      <c r="L205" s="4">
        <f>TRUNC(H205*$L$3,2)</f>
        <v>680087.31</v>
      </c>
      <c r="M205" s="4">
        <f>TRUNC(I205*$L$3,2)</f>
        <v>82661.94</v>
      </c>
      <c r="N205" s="4">
        <f>TRUNC(J205*$L$3,2)</f>
        <v>762748.8</v>
      </c>
      <c r="P205" s="10"/>
    </row>
    <row r="206" spans="2:16" x14ac:dyDescent="0.2">
      <c r="B206" s="7">
        <v>200</v>
      </c>
      <c r="C206" s="8">
        <v>48122</v>
      </c>
      <c r="D206" s="7">
        <v>30</v>
      </c>
      <c r="E206" s="6">
        <v>4.1048069999999999E-2</v>
      </c>
      <c r="F206" s="5"/>
      <c r="G206" s="4">
        <f>IF(E206=0,TRUNC(TRUNC(1+F206,8)*(ROUND((1+$N$3)^(1/12)-1,9))*G205+G205*TRUNC(1+F206,8),8),TRUNC((G205-H205)*TRUNC(1+F206,8),8))</f>
        <v>32867.254605850001</v>
      </c>
      <c r="H206" s="4">
        <f>TRUNC(G206*E206,8)</f>
        <v>1349.13736776</v>
      </c>
      <c r="I206" s="4">
        <f>IF(H206=0,0,TRUNC((ROUND((1+$N$3)^(1/12)-1,9))*G206,8))</f>
        <v>159.98303802000001</v>
      </c>
      <c r="J206" s="4">
        <f>IF(H206=0,0,TRUNC(I206+H206,2))</f>
        <v>1509.12</v>
      </c>
      <c r="K206" s="4">
        <f>TRUNC(G206*$L$3,2)</f>
        <v>16302158.279999999</v>
      </c>
      <c r="L206" s="4">
        <f>TRUNC(H206*$L$3,2)</f>
        <v>669172.13</v>
      </c>
      <c r="M206" s="4">
        <f>TRUNC(I206*$L$3,2)</f>
        <v>79351.58</v>
      </c>
      <c r="N206" s="4">
        <f>TRUNC(J206*$L$3,2)</f>
        <v>748523.52000000002</v>
      </c>
      <c r="P206" s="10"/>
    </row>
    <row r="207" spans="2:16" x14ac:dyDescent="0.2">
      <c r="B207" s="7">
        <v>201</v>
      </c>
      <c r="C207" s="8">
        <v>48153</v>
      </c>
      <c r="D207" s="7">
        <v>30</v>
      </c>
      <c r="E207" s="6">
        <v>4.1263649999999999E-2</v>
      </c>
      <c r="F207" s="5"/>
      <c r="G207" s="4">
        <f>IF(E207=0,TRUNC(TRUNC(1+F207,8)*(ROUND((1+$N$3)^(1/12)-1,9))*G206+G206*TRUNC(1+F207,8),8),TRUNC((G206-H206)*TRUNC(1+F207,8),8))</f>
        <v>31518.117238089999</v>
      </c>
      <c r="H207" s="4">
        <f>TRUNC(G207*E207,8)</f>
        <v>1300.55255837</v>
      </c>
      <c r="I207" s="4">
        <f>IF(H207=0,0,TRUNC((ROUND((1+$N$3)^(1/12)-1,9))*G207,8))</f>
        <v>153.41604308000001</v>
      </c>
      <c r="J207" s="4">
        <f>IF(H207=0,0,TRUNC(I207+H207,2))</f>
        <v>1453.96</v>
      </c>
      <c r="K207" s="4">
        <f>TRUNC(G207*$L$3,2)</f>
        <v>15632986.15</v>
      </c>
      <c r="L207" s="4">
        <f>TRUNC(H207*$L$3,2)</f>
        <v>645074.06000000006</v>
      </c>
      <c r="M207" s="4">
        <f>TRUNC(I207*$L$3,2)</f>
        <v>76094.350000000006</v>
      </c>
      <c r="N207" s="4">
        <f>TRUNC(J207*$L$3,2)</f>
        <v>721164.16</v>
      </c>
      <c r="P207" s="10"/>
    </row>
    <row r="208" spans="2:16" x14ac:dyDescent="0.2">
      <c r="B208" s="7">
        <v>202</v>
      </c>
      <c r="C208" s="8">
        <v>48183</v>
      </c>
      <c r="D208" s="7">
        <v>30</v>
      </c>
      <c r="E208" s="6">
        <v>4.163729E-2</v>
      </c>
      <c r="F208" s="5"/>
      <c r="G208" s="4">
        <f>IF(E208=0,TRUNC(TRUNC(1+F208,8)*(ROUND((1+$N$3)^(1/12)-1,9))*G207+G207*TRUNC(1+F208,8),8),TRUNC((G207-H207)*TRUNC(1+F208,8),8))</f>
        <v>30217.564679719999</v>
      </c>
      <c r="H208" s="4">
        <f>TRUNC(G208*E208,8)</f>
        <v>1258.17750366</v>
      </c>
      <c r="I208" s="4">
        <f>IF(H208=0,0,TRUNC((ROUND((1+$N$3)^(1/12)-1,9))*G208,8))</f>
        <v>147.08553717000001</v>
      </c>
      <c r="J208" s="4">
        <f>IF(H208=0,0,TRUNC(I208+H208,2))</f>
        <v>1405.26</v>
      </c>
      <c r="K208" s="4">
        <f>TRUNC(G208*$L$3,2)</f>
        <v>14987912.08</v>
      </c>
      <c r="L208" s="4">
        <f>TRUNC(H208*$L$3,2)</f>
        <v>624056.04</v>
      </c>
      <c r="M208" s="4">
        <f>TRUNC(I208*$L$3,2)</f>
        <v>72954.42</v>
      </c>
      <c r="N208" s="4">
        <f>TRUNC(J208*$L$3,2)</f>
        <v>697008.96</v>
      </c>
      <c r="P208" s="10"/>
    </row>
    <row r="209" spans="2:16" x14ac:dyDescent="0.2">
      <c r="B209" s="7">
        <v>203</v>
      </c>
      <c r="C209" s="8">
        <v>48214</v>
      </c>
      <c r="D209" s="7">
        <v>30</v>
      </c>
      <c r="E209" s="6">
        <v>4.2438120000000003E-2</v>
      </c>
      <c r="F209" s="5"/>
      <c r="G209" s="4">
        <f>IF(E209=0,TRUNC(TRUNC(1+F209,8)*(ROUND((1+$N$3)^(1/12)-1,9))*G208+G208*TRUNC(1+F209,8),8),TRUNC((G208-H208)*TRUNC(1+F209,8),8))</f>
        <v>28959.387176060001</v>
      </c>
      <c r="H209" s="4">
        <f>TRUNC(G209*E209,8)</f>
        <v>1228.9819481</v>
      </c>
      <c r="I209" s="4">
        <f>IF(H209=0,0,TRUNC((ROUND((1+$N$3)^(1/12)-1,9))*G209,8))</f>
        <v>140.96129400000001</v>
      </c>
      <c r="J209" s="4">
        <f>IF(H209=0,0,TRUNC(I209+H209,2))</f>
        <v>1369.94</v>
      </c>
      <c r="K209" s="4">
        <f>TRUNC(G209*$L$3,2)</f>
        <v>14363856.029999999</v>
      </c>
      <c r="L209" s="4">
        <f>TRUNC(H209*$L$3,2)</f>
        <v>609575.04</v>
      </c>
      <c r="M209" s="4">
        <f>TRUNC(I209*$L$3,2)</f>
        <v>69916.800000000003</v>
      </c>
      <c r="N209" s="4">
        <f>TRUNC(J209*$L$3,2)</f>
        <v>679490.24</v>
      </c>
      <c r="P209" s="10"/>
    </row>
    <row r="210" spans="2:16" x14ac:dyDescent="0.2">
      <c r="B210" s="7">
        <v>204</v>
      </c>
      <c r="C210" s="8">
        <v>48245</v>
      </c>
      <c r="D210" s="7">
        <v>30</v>
      </c>
      <c r="E210" s="6">
        <v>4.3398190000000003E-2</v>
      </c>
      <c r="F210" s="5"/>
      <c r="G210" s="4">
        <f>IF(E210=0,TRUNC(TRUNC(1+F210,8)*(ROUND((1+$N$3)^(1/12)-1,9))*G209+G209*TRUNC(1+F210,8),8),TRUNC((G209-H209)*TRUNC(1+F210,8),8))</f>
        <v>27730.40522796</v>
      </c>
      <c r="H210" s="4">
        <f>TRUNC(G210*E210,8)</f>
        <v>1203.44939486</v>
      </c>
      <c r="I210" s="4">
        <f>IF(H210=0,0,TRUNC((ROUND((1+$N$3)^(1/12)-1,9))*G210,8))</f>
        <v>134.97916169000001</v>
      </c>
      <c r="J210" s="4">
        <f>IF(H210=0,0,TRUNC(I210+H210,2))</f>
        <v>1338.42</v>
      </c>
      <c r="K210" s="4">
        <f>TRUNC(G210*$L$3,2)</f>
        <v>13754280.99</v>
      </c>
      <c r="L210" s="4">
        <f>TRUNC(H210*$L$3,2)</f>
        <v>596910.89</v>
      </c>
      <c r="M210" s="4">
        <f>TRUNC(I210*$L$3,2)</f>
        <v>66949.66</v>
      </c>
      <c r="N210" s="4">
        <f>TRUNC(J210*$L$3,2)</f>
        <v>663856.31999999995</v>
      </c>
      <c r="P210" s="10"/>
    </row>
    <row r="211" spans="2:16" x14ac:dyDescent="0.2">
      <c r="B211" s="7">
        <v>205</v>
      </c>
      <c r="C211" s="8">
        <v>48274</v>
      </c>
      <c r="D211" s="7">
        <v>30</v>
      </c>
      <c r="E211" s="6">
        <v>4.4225779999999999E-2</v>
      </c>
      <c r="F211" s="5"/>
      <c r="G211" s="4">
        <f>IF(E211=0,TRUNC(TRUNC(1+F211,8)*(ROUND((1+$N$3)^(1/12)-1,9))*G210+G210*TRUNC(1+F211,8),8),TRUNC((G210-H210)*TRUNC(1+F211,8),8))</f>
        <v>26526.955833100001</v>
      </c>
      <c r="H211" s="4">
        <f>TRUNC(G211*E211,8)</f>
        <v>1173.17531274</v>
      </c>
      <c r="I211" s="4">
        <f>IF(H211=0,0,TRUNC((ROUND((1+$N$3)^(1/12)-1,9))*G211,8))</f>
        <v>129.12131038999999</v>
      </c>
      <c r="J211" s="4">
        <f>IF(H211=0,0,TRUNC(I211+H211,2))</f>
        <v>1302.29</v>
      </c>
      <c r="K211" s="4">
        <f>TRUNC(G211*$L$3,2)</f>
        <v>13157370.09</v>
      </c>
      <c r="L211" s="4">
        <f>TRUNC(H211*$L$3,2)</f>
        <v>581894.94999999995</v>
      </c>
      <c r="M211" s="4">
        <f>TRUNC(I211*$L$3,2)</f>
        <v>64044.160000000003</v>
      </c>
      <c r="N211" s="4">
        <f>TRUNC(J211*$L$3,2)</f>
        <v>645935.84</v>
      </c>
      <c r="P211" s="10"/>
    </row>
    <row r="212" spans="2:16" x14ac:dyDescent="0.2">
      <c r="B212" s="7">
        <v>206</v>
      </c>
      <c r="C212" s="8">
        <v>48305</v>
      </c>
      <c r="D212" s="7">
        <v>30</v>
      </c>
      <c r="E212" s="6">
        <v>4.5526700000000003E-2</v>
      </c>
      <c r="F212" s="5"/>
      <c r="G212" s="4">
        <f>IF(E212=0,TRUNC(TRUNC(1+F212,8)*(ROUND((1+$N$3)^(1/12)-1,9))*G211+G211*TRUNC(1+F212,8),8),TRUNC((G211-H211)*TRUNC(1+F212,8),8))</f>
        <v>25353.78052036</v>
      </c>
      <c r="H212" s="4">
        <f>TRUNC(G212*E212,8)</f>
        <v>1154.27395961</v>
      </c>
      <c r="I212" s="4">
        <f>IF(H212=0,0,TRUNC((ROUND((1+$N$3)^(1/12)-1,9))*G212,8))</f>
        <v>123.41081972000001</v>
      </c>
      <c r="J212" s="4">
        <f>IF(H212=0,0,TRUNC(I212+H212,2))</f>
        <v>1277.68</v>
      </c>
      <c r="K212" s="4">
        <f>TRUNC(G212*$L$3,2)</f>
        <v>12575475.130000001</v>
      </c>
      <c r="L212" s="4">
        <f>TRUNC(H212*$L$3,2)</f>
        <v>572519.88</v>
      </c>
      <c r="M212" s="4">
        <f>TRUNC(I212*$L$3,2)</f>
        <v>61211.76</v>
      </c>
      <c r="N212" s="4">
        <f>TRUNC(J212*$L$3,2)</f>
        <v>633729.28000000003</v>
      </c>
      <c r="P212" s="10"/>
    </row>
    <row r="213" spans="2:16" x14ac:dyDescent="0.2">
      <c r="B213" s="7">
        <v>207</v>
      </c>
      <c r="C213" s="8">
        <v>48335</v>
      </c>
      <c r="D213" s="7">
        <v>30</v>
      </c>
      <c r="E213" s="6">
        <v>4.6968450000000002E-2</v>
      </c>
      <c r="F213" s="5"/>
      <c r="G213" s="4">
        <f>IF(E213=0,TRUNC(TRUNC(1+F213,8)*(ROUND((1+$N$3)^(1/12)-1,9))*G212+G212*TRUNC(1+F213,8),8),TRUNC((G212-H212)*TRUNC(1+F213,8),8))</f>
        <v>24199.50656075</v>
      </c>
      <c r="H213" s="4">
        <f>TRUNC(G213*E213,8)</f>
        <v>1136.6133139200001</v>
      </c>
      <c r="I213" s="4">
        <f>IF(H213=0,0,TRUNC((ROUND((1+$N$3)^(1/12)-1,9))*G213,8))</f>
        <v>117.79233235</v>
      </c>
      <c r="J213" s="4">
        <f>IF(H213=0,0,TRUNC(I213+H213,2))</f>
        <v>1254.4000000000001</v>
      </c>
      <c r="K213" s="4">
        <f>TRUNC(G213*$L$3,2)</f>
        <v>12002955.25</v>
      </c>
      <c r="L213" s="4">
        <f>TRUNC(H213*$L$3,2)</f>
        <v>563760.19999999995</v>
      </c>
      <c r="M213" s="4">
        <f>TRUNC(I213*$L$3,2)</f>
        <v>58424.99</v>
      </c>
      <c r="N213" s="4">
        <f>TRUNC(J213*$L$3,2)</f>
        <v>622182.40000000002</v>
      </c>
      <c r="P213" s="10"/>
    </row>
    <row r="214" spans="2:16" x14ac:dyDescent="0.2">
      <c r="B214" s="7">
        <v>208</v>
      </c>
      <c r="C214" s="8">
        <v>48366</v>
      </c>
      <c r="D214" s="7">
        <v>30</v>
      </c>
      <c r="E214" s="6">
        <v>4.8168420000000003E-2</v>
      </c>
      <c r="F214" s="5"/>
      <c r="G214" s="4">
        <f>IF(E214=0,TRUNC(TRUNC(1+F214,8)*(ROUND((1+$N$3)^(1/12)-1,9))*G213+G213*TRUNC(1+F214,8),8),TRUNC((G213-H213)*TRUNC(1+F214,8),8))</f>
        <v>23062.893246830001</v>
      </c>
      <c r="H214" s="4">
        <f>TRUNC(G214*E214,8)</f>
        <v>1110.90312832</v>
      </c>
      <c r="I214" s="4">
        <f>IF(H214=0,0,TRUNC((ROUND((1+$N$3)^(1/12)-1,9))*G214,8))</f>
        <v>112.25980908</v>
      </c>
      <c r="J214" s="4">
        <f>IF(H214=0,0,TRUNC(I214+H214,2))</f>
        <v>1223.1600000000001</v>
      </c>
      <c r="K214" s="4">
        <f>TRUNC(G214*$L$3,2)</f>
        <v>11439195.050000001</v>
      </c>
      <c r="L214" s="4">
        <f>TRUNC(H214*$L$3,2)</f>
        <v>551007.94999999995</v>
      </c>
      <c r="M214" s="4">
        <f>TRUNC(I214*$L$3,2)</f>
        <v>55680.86</v>
      </c>
      <c r="N214" s="4">
        <f>TRUNC(J214*$L$3,2)</f>
        <v>606687.36</v>
      </c>
      <c r="P214" s="10"/>
    </row>
    <row r="215" spans="2:16" x14ac:dyDescent="0.2">
      <c r="B215" s="7">
        <v>209</v>
      </c>
      <c r="C215" s="8">
        <v>48396</v>
      </c>
      <c r="D215" s="7">
        <v>30</v>
      </c>
      <c r="E215" s="6">
        <v>5.0197829999999999E-2</v>
      </c>
      <c r="F215" s="5"/>
      <c r="G215" s="4">
        <f>IF(E215=0,TRUNC(TRUNC(1+F215,8)*(ROUND((1+$N$3)^(1/12)-1,9))*G214+G214*TRUNC(1+F215,8),8),TRUNC((G214-H214)*TRUNC(1+F215,8),8))</f>
        <v>21951.990118509999</v>
      </c>
      <c r="H215" s="4">
        <f>TRUNC(G215*E215,8)</f>
        <v>1101.94226813</v>
      </c>
      <c r="I215" s="4">
        <f>IF(H215=0,0,TRUNC((ROUND((1+$N$3)^(1/12)-1,9))*G215,8))</f>
        <v>106.85243145</v>
      </c>
      <c r="J215" s="4">
        <f>IF(H215=0,0,TRUNC(I215+H215,2))</f>
        <v>1208.79</v>
      </c>
      <c r="K215" s="4">
        <f>TRUNC(G215*$L$3,2)</f>
        <v>10888187.09</v>
      </c>
      <c r="L215" s="4">
        <f>TRUNC(H215*$L$3,2)</f>
        <v>546563.36</v>
      </c>
      <c r="M215" s="4">
        <f>TRUNC(I215*$L$3,2)</f>
        <v>52998.8</v>
      </c>
      <c r="N215" s="4">
        <f>TRUNC(J215*$L$3,2)</f>
        <v>599559.84</v>
      </c>
      <c r="P215" s="10"/>
    </row>
    <row r="216" spans="2:16" s="9" customFormat="1" x14ac:dyDescent="0.2">
      <c r="B216" s="7">
        <v>210</v>
      </c>
      <c r="C216" s="8">
        <v>48427</v>
      </c>
      <c r="D216" s="7">
        <v>30</v>
      </c>
      <c r="E216" s="6">
        <v>5.1612640000000001E-2</v>
      </c>
      <c r="F216" s="5"/>
      <c r="G216" s="4">
        <f>IF(E216=0,TRUNC(TRUNC(1+F216,8)*(ROUND((1+$N$3)^(1/12)-1,9))*G215+G215*TRUNC(1+F216,8),8),TRUNC((G215-H215)*TRUNC(1+F216,8),8))</f>
        <v>20850.04785038</v>
      </c>
      <c r="H216" s="4">
        <f>TRUNC(G216*E216,8)</f>
        <v>1076.1260136799999</v>
      </c>
      <c r="I216" s="4">
        <f>IF(H216=0,0,TRUNC((ROUND((1+$N$3)^(1/12)-1,9))*G216,8))</f>
        <v>101.48867126</v>
      </c>
      <c r="J216" s="4">
        <f>IF(H216=0,0,TRUNC(I216+H216,2))</f>
        <v>1177.6099999999999</v>
      </c>
      <c r="K216" s="4">
        <f>TRUNC(G216*$L$3,2)</f>
        <v>10341623.73</v>
      </c>
      <c r="L216" s="4">
        <f>TRUNC(H216*$L$3,2)</f>
        <v>533758.5</v>
      </c>
      <c r="M216" s="4">
        <f>TRUNC(I216*$L$3,2)</f>
        <v>50338.38</v>
      </c>
      <c r="N216" s="4">
        <f>TRUNC(J216*$L$3,2)</f>
        <v>584094.56000000006</v>
      </c>
    </row>
    <row r="217" spans="2:16" s="9" customFormat="1" x14ac:dyDescent="0.2">
      <c r="B217" s="7">
        <v>211</v>
      </c>
      <c r="C217" s="8">
        <v>48458</v>
      </c>
      <c r="D217" s="7">
        <v>30</v>
      </c>
      <c r="E217" s="6">
        <v>5.3711410000000001E-2</v>
      </c>
      <c r="F217" s="5"/>
      <c r="G217" s="4">
        <f>IF(E217=0,TRUNC(TRUNC(1+F217,8)*(ROUND((1+$N$3)^(1/12)-1,9))*G216+G216*TRUNC(1+F217,8),8),TRUNC((G216-H216)*TRUNC(1+F217,8),8))</f>
        <v>19773.921836699999</v>
      </c>
      <c r="H217" s="4">
        <f>TRUNC(G217*E217,8)</f>
        <v>1062.08522307</v>
      </c>
      <c r="I217" s="4">
        <f>IF(H217=0,0,TRUNC((ROUND((1+$N$3)^(1/12)-1,9))*G217,8))</f>
        <v>96.250573009999997</v>
      </c>
      <c r="J217" s="4">
        <f>IF(H217=0,0,TRUNC(I217+H217,2))</f>
        <v>1158.33</v>
      </c>
      <c r="K217" s="4">
        <f>TRUNC(G217*$L$3,2)</f>
        <v>9807865.2300000004</v>
      </c>
      <c r="L217" s="4">
        <f>TRUNC(H217*$L$3,2)</f>
        <v>526794.27</v>
      </c>
      <c r="M217" s="4">
        <f>TRUNC(I217*$L$3,2)</f>
        <v>47740.28</v>
      </c>
      <c r="N217" s="4">
        <f>TRUNC(J217*$L$3,2)</f>
        <v>574531.68000000005</v>
      </c>
    </row>
    <row r="218" spans="2:16" s="9" customFormat="1" x14ac:dyDescent="0.2">
      <c r="B218" s="7">
        <v>212</v>
      </c>
      <c r="C218" s="8">
        <v>48488</v>
      </c>
      <c r="D218" s="7">
        <v>30</v>
      </c>
      <c r="E218" s="6">
        <v>5.5855809999999999E-2</v>
      </c>
      <c r="F218" s="5"/>
      <c r="G218" s="4">
        <f>IF(E218=0,TRUNC(TRUNC(1+F218,8)*(ROUND((1+$N$3)^(1/12)-1,9))*G217+G217*TRUNC(1+F218,8),8),TRUNC((G217-H217)*TRUNC(1+F218,8),8))</f>
        <v>18711.836613629999</v>
      </c>
      <c r="H218" s="4">
        <f>TRUNC(G218*E218,8)</f>
        <v>1045.1647906400001</v>
      </c>
      <c r="I218" s="4">
        <f>IF(H218=0,0,TRUNC((ROUND((1+$N$3)^(1/12)-1,9))*G218,8))</f>
        <v>91.080819020000007</v>
      </c>
      <c r="J218" s="4">
        <f>IF(H218=0,0,TRUNC(I218+H218,2))</f>
        <v>1136.24</v>
      </c>
      <c r="K218" s="4">
        <f>TRUNC(G218*$L$3,2)</f>
        <v>9281070.9600000009</v>
      </c>
      <c r="L218" s="4">
        <f>TRUNC(H218*$L$3,2)</f>
        <v>518401.73</v>
      </c>
      <c r="M218" s="4">
        <f>TRUNC(I218*$L$3,2)</f>
        <v>45176.08</v>
      </c>
      <c r="N218" s="4">
        <f>TRUNC(J218*$L$3,2)</f>
        <v>563575.04000000004</v>
      </c>
    </row>
    <row r="219" spans="2:16" s="9" customFormat="1" x14ac:dyDescent="0.2">
      <c r="B219" s="7">
        <v>213</v>
      </c>
      <c r="C219" s="8">
        <v>48519</v>
      </c>
      <c r="D219" s="7">
        <v>30</v>
      </c>
      <c r="E219" s="6">
        <v>5.7561880000000003E-2</v>
      </c>
      <c r="F219" s="5"/>
      <c r="G219" s="4">
        <f>IF(E219=0,TRUNC(TRUNC(1+F219,8)*(ROUND((1+$N$3)^(1/12)-1,9))*G218+G218*TRUNC(1+F219,8),8),TRUNC((G218-H218)*TRUNC(1+F219,8),8))</f>
        <v>17666.67182299</v>
      </c>
      <c r="H219" s="4">
        <f>TRUNC(G219*E219,8)</f>
        <v>1016.92684347</v>
      </c>
      <c r="I219" s="4">
        <f>IF(H219=0,0,TRUNC((ROUND((1+$N$3)^(1/12)-1,9))*G219,8))</f>
        <v>85.99342609</v>
      </c>
      <c r="J219" s="4">
        <f>IF(H219=0,0,TRUNC(I219+H219,2))</f>
        <v>1102.92</v>
      </c>
      <c r="K219" s="4">
        <f>TRUNC(G219*$L$3,2)</f>
        <v>8762669.2200000007</v>
      </c>
      <c r="L219" s="4">
        <f>TRUNC(H219*$L$3,2)</f>
        <v>504395.71</v>
      </c>
      <c r="M219" s="4">
        <f>TRUNC(I219*$L$3,2)</f>
        <v>42652.73</v>
      </c>
      <c r="N219" s="4">
        <f>TRUNC(J219*$L$3,2)</f>
        <v>547048.31999999995</v>
      </c>
    </row>
    <row r="220" spans="2:16" s="9" customFormat="1" x14ac:dyDescent="0.2">
      <c r="B220" s="7">
        <v>214</v>
      </c>
      <c r="C220" s="8">
        <v>48549</v>
      </c>
      <c r="D220" s="7">
        <v>30</v>
      </c>
      <c r="E220" s="6">
        <v>5.9543199999999998E-2</v>
      </c>
      <c r="F220" s="5"/>
      <c r="G220" s="4">
        <f>IF(E220=0,TRUNC(TRUNC(1+F220,8)*(ROUND((1+$N$3)^(1/12)-1,9))*G219+G219*TRUNC(1+F220,8),8),TRUNC((G219-H219)*TRUNC(1+F220,8),8))</f>
        <v>16649.744979520001</v>
      </c>
      <c r="H220" s="4">
        <f>TRUNC(G220*E220,8)</f>
        <v>991.37909525999999</v>
      </c>
      <c r="I220" s="4">
        <f>IF(H220=0,0,TRUNC((ROUND((1+$N$3)^(1/12)-1,9))*G220,8))</f>
        <v>81.043482819999994</v>
      </c>
      <c r="J220" s="4">
        <f>IF(H220=0,0,TRUNC(I220+H220,2))</f>
        <v>1072.42</v>
      </c>
      <c r="K220" s="4">
        <f>TRUNC(G220*$L$3,2)</f>
        <v>8258273.5</v>
      </c>
      <c r="L220" s="4">
        <f>TRUNC(H220*$L$3,2)</f>
        <v>491724.03</v>
      </c>
      <c r="M220" s="4">
        <f>TRUNC(I220*$L$3,2)</f>
        <v>40197.56</v>
      </c>
      <c r="N220" s="4">
        <f>TRUNC(J220*$L$3,2)</f>
        <v>531920.31999999995</v>
      </c>
    </row>
    <row r="221" spans="2:16" s="9" customFormat="1" x14ac:dyDescent="0.2">
      <c r="B221" s="7">
        <v>215</v>
      </c>
      <c r="C221" s="8">
        <v>48580</v>
      </c>
      <c r="D221" s="7">
        <v>30</v>
      </c>
      <c r="E221" s="6">
        <v>6.1895070000000003E-2</v>
      </c>
      <c r="F221" s="5"/>
      <c r="G221" s="4">
        <f>IF(E221=0,TRUNC(TRUNC(1+F221,8)*(ROUND((1+$N$3)^(1/12)-1,9))*G220+G220*TRUNC(1+F221,8),8),TRUNC((G220-H220)*TRUNC(1+F221,8),8))</f>
        <v>15658.36588426</v>
      </c>
      <c r="H221" s="4">
        <f>TRUNC(G221*E221,8)</f>
        <v>969.17565248999995</v>
      </c>
      <c r="I221" s="4">
        <f>IF(H221=0,0,TRUNC((ROUND((1+$N$3)^(1/12)-1,9))*G221,8))</f>
        <v>76.217894509999994</v>
      </c>
      <c r="J221" s="4">
        <f>IF(H221=0,0,TRUNC(I221+H221,2))</f>
        <v>1045.3900000000001</v>
      </c>
      <c r="K221" s="4">
        <f>TRUNC(G221*$L$3,2)</f>
        <v>7766549.4699999997</v>
      </c>
      <c r="L221" s="4">
        <f>TRUNC(H221*$L$3,2)</f>
        <v>480711.12</v>
      </c>
      <c r="M221" s="4">
        <f>TRUNC(I221*$L$3,2)</f>
        <v>37804.07</v>
      </c>
      <c r="N221" s="4">
        <f>TRUNC(J221*$L$3,2)</f>
        <v>518513.44</v>
      </c>
    </row>
    <row r="222" spans="2:16" s="9" customFormat="1" x14ac:dyDescent="0.2">
      <c r="B222" s="7">
        <v>216</v>
      </c>
      <c r="C222" s="8">
        <v>48611</v>
      </c>
      <c r="D222" s="7">
        <v>30</v>
      </c>
      <c r="E222" s="6">
        <v>6.4431370000000002E-2</v>
      </c>
      <c r="F222" s="5"/>
      <c r="G222" s="4">
        <f>IF(E222=0,TRUNC(TRUNC(1+F222,8)*(ROUND((1+$N$3)^(1/12)-1,9))*G221+G221*TRUNC(1+F222,8),8),TRUNC((G221-H221)*TRUNC(1+F222,8),8))</f>
        <v>14689.190231770001</v>
      </c>
      <c r="H222" s="4">
        <f>TRUNC(G222*E222,8)</f>
        <v>946.44465081999999</v>
      </c>
      <c r="I222" s="4">
        <f>IF(H222=0,0,TRUNC((ROUND((1+$N$3)^(1/12)-1,9))*G222,8))</f>
        <v>71.500382599999995</v>
      </c>
      <c r="J222" s="4">
        <f>IF(H222=0,0,TRUNC(I222+H222,2))</f>
        <v>1017.94</v>
      </c>
      <c r="K222" s="4">
        <f>TRUNC(G222*$L$3,2)</f>
        <v>7285838.3499999996</v>
      </c>
      <c r="L222" s="4">
        <f>TRUNC(H222*$L$3,2)</f>
        <v>469436.54</v>
      </c>
      <c r="M222" s="4">
        <f>TRUNC(I222*$L$3,2)</f>
        <v>35464.18</v>
      </c>
      <c r="N222" s="4">
        <f>TRUNC(J222*$L$3,2)</f>
        <v>504898.24</v>
      </c>
    </row>
    <row r="223" spans="2:16" s="9" customFormat="1" x14ac:dyDescent="0.2">
      <c r="B223" s="7">
        <v>217</v>
      </c>
      <c r="C223" s="8">
        <v>48639</v>
      </c>
      <c r="D223" s="7">
        <v>30</v>
      </c>
      <c r="E223" s="6">
        <v>6.741345E-2</v>
      </c>
      <c r="F223" s="5"/>
      <c r="G223" s="4">
        <f>IF(E223=0,TRUNC(TRUNC(1+F223,8)*(ROUND((1+$N$3)^(1/12)-1,9))*G222+G222*TRUNC(1+F223,8),8),TRUNC((G222-H222)*TRUNC(1+F223,8),8))</f>
        <v>13742.745580950001</v>
      </c>
      <c r="H223" s="4">
        <f>TRUNC(G223*E223,8)</f>
        <v>926.44589208000002</v>
      </c>
      <c r="I223" s="4">
        <f>IF(H223=0,0,TRUNC((ROUND((1+$N$3)^(1/12)-1,9))*G223,8))</f>
        <v>66.89351499</v>
      </c>
      <c r="J223" s="4">
        <f>IF(H223=0,0,TRUNC(I223+H223,2))</f>
        <v>993.33</v>
      </c>
      <c r="K223" s="4">
        <f>TRUNC(G223*$L$3,2)</f>
        <v>6816401.7999999998</v>
      </c>
      <c r="L223" s="4">
        <f>TRUNC(H223*$L$3,2)</f>
        <v>459517.16</v>
      </c>
      <c r="M223" s="4">
        <f>TRUNC(I223*$L$3,2)</f>
        <v>33179.18</v>
      </c>
      <c r="N223" s="4">
        <f>TRUNC(J223*$L$3,2)</f>
        <v>492691.68</v>
      </c>
    </row>
    <row r="224" spans="2:16" s="9" customFormat="1" x14ac:dyDescent="0.2">
      <c r="B224" s="7">
        <v>218</v>
      </c>
      <c r="C224" s="8">
        <v>48670</v>
      </c>
      <c r="D224" s="7">
        <v>30</v>
      </c>
      <c r="E224" s="6">
        <v>7.0405319999999993E-2</v>
      </c>
      <c r="F224" s="5"/>
      <c r="G224" s="4">
        <f>IF(E224=0,TRUNC(TRUNC(1+F224,8)*(ROUND((1+$N$3)^(1/12)-1,9))*G223+G223*TRUNC(1+F224,8),8),TRUNC((G223-H223)*TRUNC(1+F224,8),8))</f>
        <v>12816.29968887</v>
      </c>
      <c r="H224" s="4">
        <f>TRUNC(G224*E224,8)</f>
        <v>902.33568080999999</v>
      </c>
      <c r="I224" s="4">
        <f>IF(H224=0,0,TRUNC((ROUND((1+$N$3)^(1/12)-1,9))*G224,8))</f>
        <v>62.383992360000001</v>
      </c>
      <c r="J224" s="4">
        <f>IF(H224=0,0,TRUNC(I224+H224,2))</f>
        <v>964.71</v>
      </c>
      <c r="K224" s="4">
        <f>TRUNC(G224*$L$3,2)</f>
        <v>6356884.6399999997</v>
      </c>
      <c r="L224" s="4">
        <f>TRUNC(H224*$L$3,2)</f>
        <v>447558.49</v>
      </c>
      <c r="M224" s="4">
        <f>TRUNC(I224*$L$3,2)</f>
        <v>30942.46</v>
      </c>
      <c r="N224" s="4">
        <f>TRUNC(J224*$L$3,2)</f>
        <v>478496.16</v>
      </c>
    </row>
    <row r="225" spans="2:14" s="9" customFormat="1" x14ac:dyDescent="0.2">
      <c r="B225" s="7">
        <v>219</v>
      </c>
      <c r="C225" s="8">
        <v>48700</v>
      </c>
      <c r="D225" s="7">
        <v>30</v>
      </c>
      <c r="E225" s="6">
        <v>7.3982320000000004E-2</v>
      </c>
      <c r="F225" s="5"/>
      <c r="G225" s="4">
        <f>IF(E225=0,TRUNC(TRUNC(1+F225,8)*(ROUND((1+$N$3)^(1/12)-1,9))*G224+G224*TRUNC(1+F225,8),8),TRUNC((G224-H224)*TRUNC(1+F225,8),8))</f>
        <v>11913.96400806</v>
      </c>
      <c r="H225" s="4">
        <f>TRUNC(G225*E225,8)</f>
        <v>881.42269770999997</v>
      </c>
      <c r="I225" s="4">
        <f>IF(H225=0,0,TRUNC((ROUND((1+$N$3)^(1/12)-1,9))*G225,8))</f>
        <v>57.99182742</v>
      </c>
      <c r="J225" s="4">
        <f>IF(H225=0,0,TRUNC(I225+H225,2))</f>
        <v>939.41</v>
      </c>
      <c r="K225" s="4">
        <f>TRUNC(G225*$L$3,2)</f>
        <v>5909326.1399999997</v>
      </c>
      <c r="L225" s="4">
        <f>TRUNC(H225*$L$3,2)</f>
        <v>437185.65</v>
      </c>
      <c r="M225" s="4">
        <f>TRUNC(I225*$L$3,2)</f>
        <v>28763.94</v>
      </c>
      <c r="N225" s="4">
        <f>TRUNC(J225*$L$3,2)</f>
        <v>465947.36</v>
      </c>
    </row>
    <row r="226" spans="2:14" s="9" customFormat="1" x14ac:dyDescent="0.2">
      <c r="B226" s="7">
        <v>220</v>
      </c>
      <c r="C226" s="8">
        <v>48731</v>
      </c>
      <c r="D226" s="7">
        <v>30</v>
      </c>
      <c r="E226" s="6">
        <v>7.8970200000000004E-2</v>
      </c>
      <c r="F226" s="5"/>
      <c r="G226" s="4">
        <f>IF(E226=0,TRUNC(TRUNC(1+F226,8)*(ROUND((1+$N$3)^(1/12)-1,9))*G225+G225*TRUNC(1+F226,8),8),TRUNC((G225-H225)*TRUNC(1+F226,8),8))</f>
        <v>11032.54131035</v>
      </c>
      <c r="H226" s="4">
        <f>TRUNC(G226*E226,8)</f>
        <v>871.24199378000003</v>
      </c>
      <c r="I226" s="4">
        <f>IF(H226=0,0,TRUNC((ROUND((1+$N$3)^(1/12)-1,9))*G226,8))</f>
        <v>53.701457480000002</v>
      </c>
      <c r="J226" s="4">
        <f>IF(H226=0,0,TRUNC(I226+H226,2))</f>
        <v>924.94</v>
      </c>
      <c r="K226" s="4">
        <f>TRUNC(G226*$L$3,2)</f>
        <v>5472140.4800000004</v>
      </c>
      <c r="L226" s="4">
        <f>TRUNC(H226*$L$3,2)</f>
        <v>432136.02</v>
      </c>
      <c r="M226" s="4">
        <f>TRUNC(I226*$L$3,2)</f>
        <v>26635.919999999998</v>
      </c>
      <c r="N226" s="4">
        <f>TRUNC(J226*$L$3,2)</f>
        <v>458770.24</v>
      </c>
    </row>
    <row r="227" spans="2:14" s="9" customFormat="1" x14ac:dyDescent="0.2">
      <c r="B227" s="7">
        <v>221</v>
      </c>
      <c r="C227" s="8">
        <v>48761</v>
      </c>
      <c r="D227" s="7">
        <v>30</v>
      </c>
      <c r="E227" s="6">
        <v>8.3130560000000006E-2</v>
      </c>
      <c r="F227" s="5"/>
      <c r="G227" s="4">
        <f>IF(E227=0,TRUNC(TRUNC(1+F227,8)*(ROUND((1+$N$3)^(1/12)-1,9))*G226+G226*TRUNC(1+F227,8),8),TRUNC((G226-H226)*TRUNC(1+F227,8),8))</f>
        <v>10161.299316570001</v>
      </c>
      <c r="H227" s="4">
        <f>TRUNC(G227*E227,8)</f>
        <v>844.71450250999999</v>
      </c>
      <c r="I227" s="4">
        <f>IF(H227=0,0,TRUNC((ROUND((1+$N$3)^(1/12)-1,9))*G227,8))</f>
        <v>49.460642640000003</v>
      </c>
      <c r="J227" s="4">
        <f>IF(H227=0,0,TRUNC(I227+H227,2))</f>
        <v>894.17</v>
      </c>
      <c r="K227" s="4">
        <f>TRUNC(G227*$L$3,2)</f>
        <v>5040004.46</v>
      </c>
      <c r="L227" s="4">
        <f>TRUNC(H227*$L$3,2)</f>
        <v>418978.39</v>
      </c>
      <c r="M227" s="4">
        <f>TRUNC(I227*$L$3,2)</f>
        <v>24532.47</v>
      </c>
      <c r="N227" s="4">
        <f>TRUNC(J227*$L$3,2)</f>
        <v>443508.32</v>
      </c>
    </row>
    <row r="228" spans="2:14" x14ac:dyDescent="0.2">
      <c r="B228" s="7">
        <v>222</v>
      </c>
      <c r="C228" s="8">
        <v>48792</v>
      </c>
      <c r="D228" s="7">
        <v>30</v>
      </c>
      <c r="E228" s="6">
        <v>8.6767259999999999E-2</v>
      </c>
      <c r="F228" s="5"/>
      <c r="G228" s="4">
        <f>IF(E228=0,TRUNC(TRUNC(1+F228,8)*(ROUND((1+$N$3)^(1/12)-1,9))*G227+G227*TRUNC(1+F228,8),8),TRUNC((G227-H227)*TRUNC(1+F228,8),8))</f>
        <v>9316.5848140599992</v>
      </c>
      <c r="H228" s="4">
        <f>TRUNC(G228*E228,8)</f>
        <v>808.37453687000004</v>
      </c>
      <c r="I228" s="4">
        <f>IF(H228=0,0,TRUNC((ROUND((1+$N$3)^(1/12)-1,9))*G228,8))</f>
        <v>45.348951720000002</v>
      </c>
      <c r="J228" s="4">
        <f>IF(H228=0,0,TRUNC(I228+H228,2))</f>
        <v>853.72</v>
      </c>
      <c r="K228" s="4">
        <f>TRUNC(G228*$L$3,2)</f>
        <v>4621026.0599999996</v>
      </c>
      <c r="L228" s="4">
        <f>TRUNC(H228*$L$3,2)</f>
        <v>400953.77</v>
      </c>
      <c r="M228" s="4">
        <f>TRUNC(I228*$L$3,2)</f>
        <v>22493.08</v>
      </c>
      <c r="N228" s="4">
        <f>TRUNC(J228*$L$3,2)</f>
        <v>423445.12</v>
      </c>
    </row>
    <row r="229" spans="2:14" x14ac:dyDescent="0.2">
      <c r="B229" s="7">
        <v>223</v>
      </c>
      <c r="C229" s="8">
        <v>48823</v>
      </c>
      <c r="D229" s="7">
        <v>30</v>
      </c>
      <c r="E229" s="6">
        <v>9.2139929999999995E-2</v>
      </c>
      <c r="F229" s="5"/>
      <c r="G229" s="4">
        <f>IF(E229=0,TRUNC(TRUNC(1+F229,8)*(ROUND((1+$N$3)^(1/12)-1,9))*G228+G228*TRUNC(1+F229,8),8),TRUNC((G228-H228)*TRUNC(1+F229,8),8))</f>
        <v>8508.2102771900009</v>
      </c>
      <c r="H229" s="4">
        <f>TRUNC(G229*E229,8)</f>
        <v>783.94589936</v>
      </c>
      <c r="I229" s="4">
        <f>IF(H229=0,0,TRUNC((ROUND((1+$N$3)^(1/12)-1,9))*G229,8))</f>
        <v>41.414147440000001</v>
      </c>
      <c r="J229" s="4">
        <f>IF(H229=0,0,TRUNC(I229+H229,2))</f>
        <v>825.36</v>
      </c>
      <c r="K229" s="4">
        <f>TRUNC(G229*$L$3,2)</f>
        <v>4220072.29</v>
      </c>
      <c r="L229" s="4">
        <f>TRUNC(H229*$L$3,2)</f>
        <v>388837.16</v>
      </c>
      <c r="M229" s="4">
        <f>TRUNC(I229*$L$3,2)</f>
        <v>20541.41</v>
      </c>
      <c r="N229" s="4">
        <f>TRUNC(J229*$L$3,2)</f>
        <v>409378.56</v>
      </c>
    </row>
    <row r="230" spans="2:14" x14ac:dyDescent="0.2">
      <c r="B230" s="7">
        <v>224</v>
      </c>
      <c r="C230" s="8">
        <v>48853</v>
      </c>
      <c r="D230" s="7">
        <v>30</v>
      </c>
      <c r="E230" s="6">
        <v>9.8404699999999998E-2</v>
      </c>
      <c r="F230" s="5"/>
      <c r="G230" s="4">
        <f>IF(E230=0,TRUNC(TRUNC(1+F230,8)*(ROUND((1+$N$3)^(1/12)-1,9))*G229+G229*TRUNC(1+F230,8),8),TRUNC((G229-H229)*TRUNC(1+F230,8),8))</f>
        <v>7724.2643778299998</v>
      </c>
      <c r="H230" s="4">
        <f>TRUNC(G230*E230,8)</f>
        <v>760.10391881999999</v>
      </c>
      <c r="I230" s="4">
        <f>IF(H230=0,0,TRUNC((ROUND((1+$N$3)^(1/12)-1,9))*G230,8))</f>
        <v>37.598250790000002</v>
      </c>
      <c r="J230" s="4">
        <f>IF(H230=0,0,TRUNC(I230+H230,2))</f>
        <v>797.7</v>
      </c>
      <c r="K230" s="4">
        <f>TRUNC(G230*$L$3,2)</f>
        <v>3831235.13</v>
      </c>
      <c r="L230" s="4">
        <f>TRUNC(H230*$L$3,2)</f>
        <v>377011.54</v>
      </c>
      <c r="M230" s="4">
        <f>TRUNC(I230*$L$3,2)</f>
        <v>18648.73</v>
      </c>
      <c r="N230" s="4">
        <f>TRUNC(J230*$L$3,2)</f>
        <v>395659.2</v>
      </c>
    </row>
    <row r="231" spans="2:14" x14ac:dyDescent="0.2">
      <c r="B231" s="7">
        <v>225</v>
      </c>
      <c r="C231" s="8">
        <v>48884</v>
      </c>
      <c r="D231" s="7">
        <v>30</v>
      </c>
      <c r="E231" s="6">
        <v>0.10557039999999999</v>
      </c>
      <c r="F231" s="5"/>
      <c r="G231" s="4">
        <f>IF(E231=0,TRUNC(TRUNC(1+F231,8)*(ROUND((1+$N$3)^(1/12)-1,9))*G230+G230*TRUNC(1+F231,8),8),TRUNC((G230-H230)*TRUNC(1+F231,8),8))</f>
        <v>6964.1604590099996</v>
      </c>
      <c r="H231" s="4">
        <f>TRUNC(G231*E231,8)</f>
        <v>735.20920532000002</v>
      </c>
      <c r="I231" s="4">
        <f>IF(H231=0,0,TRUNC((ROUND((1+$N$3)^(1/12)-1,9))*G231,8))</f>
        <v>33.898406199999997</v>
      </c>
      <c r="J231" s="4">
        <f>IF(H231=0,0,TRUNC(I231+H231,2))</f>
        <v>769.1</v>
      </c>
      <c r="K231" s="4">
        <f>TRUNC(G231*$L$3,2)</f>
        <v>3454223.58</v>
      </c>
      <c r="L231" s="4">
        <f>TRUNC(H231*$L$3,2)</f>
        <v>364663.76</v>
      </c>
      <c r="M231" s="4">
        <f>TRUNC(I231*$L$3,2)</f>
        <v>16813.599999999999</v>
      </c>
      <c r="N231" s="4">
        <f>TRUNC(J231*$L$3,2)</f>
        <v>381473.6</v>
      </c>
    </row>
    <row r="232" spans="2:14" x14ac:dyDescent="0.2">
      <c r="B232" s="7">
        <v>226</v>
      </c>
      <c r="C232" s="8">
        <v>48914</v>
      </c>
      <c r="D232" s="7">
        <v>30</v>
      </c>
      <c r="E232" s="6">
        <v>0.11202036</v>
      </c>
      <c r="F232" s="5"/>
      <c r="G232" s="4">
        <f>IF(E232=0,TRUNC(TRUNC(1+F232,8)*(ROUND((1+$N$3)^(1/12)-1,9))*G231+G231*TRUNC(1+F232,8),8),TRUNC((G231-H231)*TRUNC(1+F232,8),8))</f>
        <v>6228.9512536900002</v>
      </c>
      <c r="H232" s="4">
        <f>TRUNC(G232*E232,8)</f>
        <v>697.76936186</v>
      </c>
      <c r="I232" s="4">
        <f>IF(H232=0,0,TRUNC((ROUND((1+$N$3)^(1/12)-1,9))*G232,8))</f>
        <v>30.3197379</v>
      </c>
      <c r="J232" s="4">
        <f>IF(H232=0,0,TRUNC(I232+H232,2))</f>
        <v>728.08</v>
      </c>
      <c r="K232" s="4">
        <f>TRUNC(G232*$L$3,2)</f>
        <v>3089559.82</v>
      </c>
      <c r="L232" s="4">
        <f>TRUNC(H232*$L$3,2)</f>
        <v>346093.6</v>
      </c>
      <c r="M232" s="4">
        <f>TRUNC(I232*$L$3,2)</f>
        <v>15038.58</v>
      </c>
      <c r="N232" s="4">
        <f>TRUNC(J232*$L$3,2)</f>
        <v>361127.67999999999</v>
      </c>
    </row>
    <row r="233" spans="2:14" x14ac:dyDescent="0.2">
      <c r="B233" s="7">
        <v>227</v>
      </c>
      <c r="C233" s="8">
        <v>48945</v>
      </c>
      <c r="D233" s="7">
        <v>30</v>
      </c>
      <c r="E233" s="6">
        <v>0.11975837</v>
      </c>
      <c r="F233" s="5"/>
      <c r="G233" s="4">
        <f>IF(E233=0,TRUNC(TRUNC(1+F233,8)*(ROUND((1+$N$3)^(1/12)-1,9))*G232+G232*TRUNC(1+F233,8),8),TRUNC((G232-H232)*TRUNC(1+F233,8),8))</f>
        <v>5531.1818918299996</v>
      </c>
      <c r="H233" s="4">
        <f>TRUNC(G233*E233,8)</f>
        <v>662.40532753000002</v>
      </c>
      <c r="I233" s="4">
        <f>IF(H233=0,0,TRUNC((ROUND((1+$N$3)^(1/12)-1,9))*G233,8))</f>
        <v>26.923309939999999</v>
      </c>
      <c r="J233" s="4">
        <f>IF(H233=0,0,TRUNC(I233+H233,2))</f>
        <v>689.32</v>
      </c>
      <c r="K233" s="4">
        <f>TRUNC(G233*$L$3,2)</f>
        <v>2743466.21</v>
      </c>
      <c r="L233" s="4">
        <f>TRUNC(H233*$L$3,2)</f>
        <v>328553.03999999998</v>
      </c>
      <c r="M233" s="4">
        <f>TRUNC(I233*$L$3,2)</f>
        <v>13353.96</v>
      </c>
      <c r="N233" s="4">
        <f>TRUNC(J233*$L$3,2)</f>
        <v>341902.72</v>
      </c>
    </row>
    <row r="234" spans="2:14" x14ac:dyDescent="0.2">
      <c r="B234" s="7">
        <v>228</v>
      </c>
      <c r="C234" s="8">
        <v>48976</v>
      </c>
      <c r="D234" s="7">
        <v>30</v>
      </c>
      <c r="E234" s="6">
        <v>0.13016454999999999</v>
      </c>
      <c r="F234" s="5"/>
      <c r="G234" s="4">
        <f>IF(E234=0,TRUNC(TRUNC(1+F234,8)*(ROUND((1+$N$3)^(1/12)-1,9))*G233+G233*TRUNC(1+F234,8),8),TRUNC((G233-H233)*TRUNC(1+F234,8),8))</f>
        <v>4868.7765643000002</v>
      </c>
      <c r="H234" s="4">
        <f>TRUNC(G234*E234,8)</f>
        <v>633.74211054</v>
      </c>
      <c r="I234" s="4">
        <f>IF(H234=0,0,TRUNC((ROUND((1+$N$3)^(1/12)-1,9))*G234,8))</f>
        <v>23.69901823</v>
      </c>
      <c r="J234" s="4">
        <f>IF(H234=0,0,TRUNC(I234+H234,2))</f>
        <v>657.44</v>
      </c>
      <c r="K234" s="4">
        <f>TRUNC(G234*$L$3,2)</f>
        <v>2414913.17</v>
      </c>
      <c r="L234" s="4">
        <f>TRUNC(H234*$L$3,2)</f>
        <v>314336.08</v>
      </c>
      <c r="M234" s="4">
        <f>TRUNC(I234*$L$3,2)</f>
        <v>11754.71</v>
      </c>
      <c r="N234" s="4">
        <f>TRUNC(J234*$L$3,2)</f>
        <v>326090.23999999999</v>
      </c>
    </row>
    <row r="235" spans="2:14" x14ac:dyDescent="0.2">
      <c r="B235" s="7">
        <v>229</v>
      </c>
      <c r="C235" s="8">
        <v>49004</v>
      </c>
      <c r="D235" s="7">
        <v>30</v>
      </c>
      <c r="E235" s="6">
        <v>0.14442714000000001</v>
      </c>
      <c r="F235" s="5"/>
      <c r="G235" s="4">
        <f>IF(E235=0,TRUNC(TRUNC(1+F235,8)*(ROUND((1+$N$3)^(1/12)-1,9))*G234+G234*TRUNC(1+F235,8),8),TRUNC((G234-H234)*TRUNC(1+F235,8),8))</f>
        <v>4235.0344537600004</v>
      </c>
      <c r="H235" s="4">
        <f>TRUNC(G235*E235,8)</f>
        <v>611.65391394999995</v>
      </c>
      <c r="I235" s="4">
        <f>IF(H235=0,0,TRUNC((ROUND((1+$N$3)^(1/12)-1,9))*G235,8))</f>
        <v>20.614246189999999</v>
      </c>
      <c r="J235" s="4">
        <f>IF(H235=0,0,TRUNC(I235+H235,2))</f>
        <v>632.26</v>
      </c>
      <c r="K235" s="4">
        <f>TRUNC(G235*$L$3,2)</f>
        <v>2100577.08</v>
      </c>
      <c r="L235" s="4">
        <f>TRUNC(H235*$L$3,2)</f>
        <v>303380.34000000003</v>
      </c>
      <c r="M235" s="4">
        <f>TRUNC(I235*$L$3,2)</f>
        <v>10224.66</v>
      </c>
      <c r="N235" s="4">
        <f>TRUNC(J235*$L$3,2)</f>
        <v>313600.96000000002</v>
      </c>
    </row>
    <row r="236" spans="2:14" x14ac:dyDescent="0.2">
      <c r="B236" s="7">
        <v>230</v>
      </c>
      <c r="C236" s="8">
        <v>49035</v>
      </c>
      <c r="D236" s="7">
        <v>30</v>
      </c>
      <c r="E236" s="6">
        <v>0.15567581999999999</v>
      </c>
      <c r="F236" s="5"/>
      <c r="G236" s="4">
        <f>IF(E236=0,TRUNC(TRUNC(1+F236,8)*(ROUND((1+$N$3)^(1/12)-1,9))*G235+G235*TRUNC(1+F236,8),8),TRUNC((G235-H235)*TRUNC(1+F236,8),8))</f>
        <v>3623.3805398099998</v>
      </c>
      <c r="H236" s="4">
        <f>TRUNC(G236*E236,8)</f>
        <v>564.07273669999995</v>
      </c>
      <c r="I236" s="4">
        <f>IF(H236=0,0,TRUNC((ROUND((1+$N$3)^(1/12)-1,9))*G236,8))</f>
        <v>17.63698956</v>
      </c>
      <c r="J236" s="4">
        <f>IF(H236=0,0,TRUNC(I236+H236,2))</f>
        <v>581.70000000000005</v>
      </c>
      <c r="K236" s="4">
        <f>TRUNC(G236*$L$3,2)</f>
        <v>1797196.74</v>
      </c>
      <c r="L236" s="4">
        <f>TRUNC(H236*$L$3,2)</f>
        <v>279780.07</v>
      </c>
      <c r="M236" s="4">
        <f>TRUNC(I236*$L$3,2)</f>
        <v>8747.94</v>
      </c>
      <c r="N236" s="4">
        <f>TRUNC(J236*$L$3,2)</f>
        <v>288523.2</v>
      </c>
    </row>
    <row r="237" spans="2:14" x14ac:dyDescent="0.2">
      <c r="B237" s="7">
        <v>231</v>
      </c>
      <c r="C237" s="8">
        <v>49065</v>
      </c>
      <c r="D237" s="7">
        <v>30</v>
      </c>
      <c r="E237" s="6">
        <v>0.17120552</v>
      </c>
      <c r="F237" s="5"/>
      <c r="G237" s="4">
        <f>IF(E237=0,TRUNC(TRUNC(1+F237,8)*(ROUND((1+$N$3)^(1/12)-1,9))*G236+G236*TRUNC(1+F237,8),8),TRUNC((G236-H236)*TRUNC(1+F237,8),8))</f>
        <v>3059.3078031099999</v>
      </c>
      <c r="H237" s="4">
        <f>TRUNC(G237*E237,8)</f>
        <v>523.77038327000002</v>
      </c>
      <c r="I237" s="4">
        <f>IF(H237=0,0,TRUNC((ROUND((1+$N$3)^(1/12)-1,9))*G237,8))</f>
        <v>14.891336750000001</v>
      </c>
      <c r="J237" s="4">
        <f>IF(H237=0,0,TRUNC(I237+H237,2))</f>
        <v>538.66</v>
      </c>
      <c r="K237" s="4">
        <f>TRUNC(G237*$L$3,2)</f>
        <v>1517416.67</v>
      </c>
      <c r="L237" s="4">
        <f>TRUNC(H237*$L$3,2)</f>
        <v>259790.11</v>
      </c>
      <c r="M237" s="4">
        <f>TRUNC(I237*$L$3,2)</f>
        <v>7386.1</v>
      </c>
      <c r="N237" s="4">
        <f>TRUNC(J237*$L$3,2)</f>
        <v>267175.36</v>
      </c>
    </row>
    <row r="238" spans="2:14" x14ac:dyDescent="0.2">
      <c r="B238" s="7">
        <v>232</v>
      </c>
      <c r="C238" s="8">
        <v>49096</v>
      </c>
      <c r="D238" s="7">
        <v>30</v>
      </c>
      <c r="E238" s="6">
        <v>0.18170506</v>
      </c>
      <c r="F238" s="5"/>
      <c r="G238" s="4">
        <f>IF(E238=0,TRUNC(TRUNC(1+F238,8)*(ROUND((1+$N$3)^(1/12)-1,9))*G237+G237*TRUNC(1+F238,8),8),TRUNC((G237-H237)*TRUNC(1+F238,8),8))</f>
        <v>2535.53741984</v>
      </c>
      <c r="H238" s="4">
        <f>TRUNC(G238*E238,8)</f>
        <v>460.71997900000002</v>
      </c>
      <c r="I238" s="4">
        <f>IF(H238=0,0,TRUNC((ROUND((1+$N$3)^(1/12)-1,9))*G238,8))</f>
        <v>12.3418577</v>
      </c>
      <c r="J238" s="4">
        <f>IF(H238=0,0,TRUNC(I238+H238,2))</f>
        <v>473.06</v>
      </c>
      <c r="K238" s="4">
        <f>TRUNC(G238*$L$3,2)</f>
        <v>1257626.56</v>
      </c>
      <c r="L238" s="4">
        <f>TRUNC(H238*$L$3,2)</f>
        <v>228517.1</v>
      </c>
      <c r="M238" s="4">
        <f>TRUNC(I238*$L$3,2)</f>
        <v>6121.56</v>
      </c>
      <c r="N238" s="4">
        <f>TRUNC(J238*$L$3,2)</f>
        <v>234637.76</v>
      </c>
    </row>
    <row r="239" spans="2:14" x14ac:dyDescent="0.2">
      <c r="B239" s="7">
        <v>233</v>
      </c>
      <c r="C239" s="8">
        <v>49126</v>
      </c>
      <c r="D239" s="7">
        <v>30</v>
      </c>
      <c r="E239" s="6">
        <v>0.20874007</v>
      </c>
      <c r="F239" s="5"/>
      <c r="G239" s="4">
        <f>IF(E239=0,TRUNC(TRUNC(1+F239,8)*(ROUND((1+$N$3)^(1/12)-1,9))*G238+G238*TRUNC(1+F239,8),8),TRUNC((G238-H238)*TRUNC(1+F239,8),8))</f>
        <v>2074.81744084</v>
      </c>
      <c r="H239" s="4">
        <f>TRUNC(G239*E239,8)</f>
        <v>433.09753783000002</v>
      </c>
      <c r="I239" s="4">
        <f>IF(H239=0,0,TRUNC((ROUND((1+$N$3)^(1/12)-1,9))*G239,8))</f>
        <v>10.0992797</v>
      </c>
      <c r="J239" s="4">
        <f>IF(H239=0,0,TRUNC(I239+H239,2))</f>
        <v>443.19</v>
      </c>
      <c r="K239" s="4">
        <f>TRUNC(G239*$L$3,2)</f>
        <v>1029109.45</v>
      </c>
      <c r="L239" s="4">
        <f>TRUNC(H239*$L$3,2)</f>
        <v>214816.37</v>
      </c>
      <c r="M239" s="4">
        <f>TRUNC(I239*$L$3,2)</f>
        <v>5009.24</v>
      </c>
      <c r="N239" s="4">
        <f>TRUNC(J239*$L$3,2)</f>
        <v>219822.24</v>
      </c>
    </row>
    <row r="240" spans="2:14" x14ac:dyDescent="0.2">
      <c r="B240" s="7">
        <v>234</v>
      </c>
      <c r="C240" s="8">
        <v>49157</v>
      </c>
      <c r="D240" s="7">
        <v>30</v>
      </c>
      <c r="E240" s="6">
        <v>0.23160823</v>
      </c>
      <c r="F240" s="5"/>
      <c r="G240" s="4">
        <f>IF(E240=0,TRUNC(TRUNC(1+F240,8)*(ROUND((1+$N$3)^(1/12)-1,9))*G239+G239*TRUNC(1+F240,8),8),TRUNC((G239-H239)*TRUNC(1+F240,8),8))</f>
        <v>1641.7199030100001</v>
      </c>
      <c r="H240" s="4">
        <f>TRUNC(G240*E240,8)</f>
        <v>380.23584089000002</v>
      </c>
      <c r="I240" s="4">
        <f>IF(H240=0,0,TRUNC((ROUND((1+$N$3)^(1/12)-1,9))*G240,8))</f>
        <v>7.9911553499999997</v>
      </c>
      <c r="J240" s="4">
        <f>IF(H240=0,0,TRUNC(I240+H240,2))</f>
        <v>388.22</v>
      </c>
      <c r="K240" s="4">
        <f>TRUNC(G240*$L$3,2)</f>
        <v>814293.07</v>
      </c>
      <c r="L240" s="4">
        <f>TRUNC(H240*$L$3,2)</f>
        <v>188596.97</v>
      </c>
      <c r="M240" s="4">
        <f>TRUNC(I240*$L$3,2)</f>
        <v>3963.61</v>
      </c>
      <c r="N240" s="4">
        <f>TRUNC(J240*$L$3,2)</f>
        <v>192557.12</v>
      </c>
    </row>
    <row r="241" spans="2:14" x14ac:dyDescent="0.2">
      <c r="B241" s="7">
        <v>235</v>
      </c>
      <c r="C241" s="8">
        <v>49188</v>
      </c>
      <c r="D241" s="7">
        <v>30</v>
      </c>
      <c r="E241" s="6">
        <v>0.27572407999999998</v>
      </c>
      <c r="F241" s="5"/>
      <c r="G241" s="4">
        <f>IF(E241=0,TRUNC(TRUNC(1+F241,8)*(ROUND((1+$N$3)^(1/12)-1,9))*G240+G240*TRUNC(1+F241,8),8),TRUNC((G240-H240)*TRUNC(1+F241,8),8))</f>
        <v>1261.4840621200001</v>
      </c>
      <c r="H241" s="4">
        <f>TRUNC(G241*E241,8)</f>
        <v>347.82153246000001</v>
      </c>
      <c r="I241" s="4">
        <f>IF(H241=0,0,TRUNC((ROUND((1+$N$3)^(1/12)-1,9))*G241,8))</f>
        <v>6.1403379999999999</v>
      </c>
      <c r="J241" s="4">
        <f>IF(H241=0,0,TRUNC(I241+H241,2))</f>
        <v>353.96</v>
      </c>
      <c r="K241" s="4">
        <f>TRUNC(G241*$L$3,2)</f>
        <v>625696.09</v>
      </c>
      <c r="L241" s="4">
        <f>TRUNC(H241*$L$3,2)</f>
        <v>172519.48</v>
      </c>
      <c r="M241" s="4">
        <f>TRUNC(I241*$L$3,2)</f>
        <v>3045.6</v>
      </c>
      <c r="N241" s="4">
        <f>TRUNC(J241*$L$3,2)</f>
        <v>175564.16</v>
      </c>
    </row>
    <row r="242" spans="2:14" x14ac:dyDescent="0.2">
      <c r="B242" s="7">
        <v>236</v>
      </c>
      <c r="C242" s="8">
        <v>49218</v>
      </c>
      <c r="D242" s="7">
        <v>30</v>
      </c>
      <c r="E242" s="6">
        <v>0.31178178000000001</v>
      </c>
      <c r="F242" s="5"/>
      <c r="G242" s="4">
        <f>IF(E242=0,TRUNC(TRUNC(1+F242,8)*(ROUND((1+$N$3)^(1/12)-1,9))*G241+G241*TRUNC(1+F242,8),8),TRUNC((G241-H241)*TRUNC(1+F242,8),8))</f>
        <v>913.66252966000002</v>
      </c>
      <c r="H242" s="4">
        <f>TRUNC(G242*E242,8)</f>
        <v>284.86332980999998</v>
      </c>
      <c r="I242" s="4">
        <f>IF(H242=0,0,TRUNC((ROUND((1+$N$3)^(1/12)-1,9))*G242,8))</f>
        <v>4.4472989500000004</v>
      </c>
      <c r="J242" s="4">
        <f>IF(H242=0,0,TRUNC(I242+H242,2))</f>
        <v>289.31</v>
      </c>
      <c r="K242" s="4">
        <f>TRUNC(G242*$L$3,2)</f>
        <v>453176.61</v>
      </c>
      <c r="L242" s="4">
        <f>TRUNC(H242*$L$3,2)</f>
        <v>141292.21</v>
      </c>
      <c r="M242" s="4">
        <f>TRUNC(I242*$L$3,2)</f>
        <v>2205.86</v>
      </c>
      <c r="N242" s="4">
        <f>TRUNC(J242*$L$3,2)</f>
        <v>143497.76</v>
      </c>
    </row>
    <row r="243" spans="2:14" x14ac:dyDescent="0.2">
      <c r="B243" s="7">
        <v>237</v>
      </c>
      <c r="C243" s="8">
        <v>49249</v>
      </c>
      <c r="D243" s="7">
        <v>30</v>
      </c>
      <c r="E243" s="6">
        <v>0.37020534999999999</v>
      </c>
      <c r="F243" s="5"/>
      <c r="G243" s="4">
        <f>IF(E243=0,TRUNC(TRUNC(1+F243,8)*(ROUND((1+$N$3)^(1/12)-1,9))*G242+G242*TRUNC(1+F243,8),8),TRUNC((G242-H242)*TRUNC(1+F243,8),8))</f>
        <v>628.79919985000004</v>
      </c>
      <c r="H243" s="4">
        <f>TRUNC(G243*E243,8)</f>
        <v>232.78482786000001</v>
      </c>
      <c r="I243" s="4">
        <f>IF(H243=0,0,TRUNC((ROUND((1+$N$3)^(1/12)-1,9))*G243,8))</f>
        <v>3.06071217</v>
      </c>
      <c r="J243" s="4">
        <f>IF(H243=0,0,TRUNC(I243+H243,2))</f>
        <v>235.84</v>
      </c>
      <c r="K243" s="4">
        <f>TRUNC(G243*$L$3,2)</f>
        <v>311884.40000000002</v>
      </c>
      <c r="L243" s="4">
        <f>TRUNC(H243*$L$3,2)</f>
        <v>115461.27</v>
      </c>
      <c r="M243" s="4">
        <f>TRUNC(I243*$L$3,2)</f>
        <v>1518.11</v>
      </c>
      <c r="N243" s="4">
        <f>TRUNC(J243*$L$3,2)</f>
        <v>116976.64</v>
      </c>
    </row>
    <row r="244" spans="2:14" x14ac:dyDescent="0.2">
      <c r="B244" s="7">
        <v>238</v>
      </c>
      <c r="C244" s="8">
        <v>49279</v>
      </c>
      <c r="D244" s="7">
        <v>30</v>
      </c>
      <c r="E244" s="6">
        <v>0.45436881000000001</v>
      </c>
      <c r="F244" s="5"/>
      <c r="G244" s="4">
        <f>IF(E244=0,TRUNC(TRUNC(1+F244,8)*(ROUND((1+$N$3)^(1/12)-1,9))*G243+G243*TRUNC(1+F244,8),8),TRUNC((G243-H243)*TRUNC(1+F244,8),8))</f>
        <v>396.01437198999997</v>
      </c>
      <c r="H244" s="4">
        <f>TRUNC(G244*E244,8)</f>
        <v>179.93657894</v>
      </c>
      <c r="I244" s="4">
        <f>IF(H244=0,0,TRUNC((ROUND((1+$N$3)^(1/12)-1,9))*G244,8))</f>
        <v>1.9276201500000001</v>
      </c>
      <c r="J244" s="4">
        <f>IF(H244=0,0,TRUNC(I244+H244,2))</f>
        <v>181.86</v>
      </c>
      <c r="K244" s="4">
        <f>TRUNC(G244*$L$3,2)</f>
        <v>196423.12</v>
      </c>
      <c r="L244" s="4">
        <f>TRUNC(H244*$L$3,2)</f>
        <v>89248.54</v>
      </c>
      <c r="M244" s="4">
        <f>TRUNC(I244*$L$3,2)</f>
        <v>956.09</v>
      </c>
      <c r="N244" s="4">
        <f>TRUNC(J244*$L$3,2)</f>
        <v>90202.559999999998</v>
      </c>
    </row>
    <row r="245" spans="2:14" x14ac:dyDescent="0.2">
      <c r="B245" s="7">
        <v>239</v>
      </c>
      <c r="C245" s="8">
        <v>49310</v>
      </c>
      <c r="D245" s="7">
        <v>30</v>
      </c>
      <c r="E245" s="6">
        <v>0.62828441999999995</v>
      </c>
      <c r="F245" s="5"/>
      <c r="G245" s="4">
        <f>IF(E245=0,TRUNC(TRUNC(1+F245,8)*(ROUND((1+$N$3)^(1/12)-1,9))*G244+G244*TRUNC(1+F245,8),8),TRUNC((G244-H244)*TRUNC(1+F245,8),8))</f>
        <v>216.07779305</v>
      </c>
      <c r="H245" s="4">
        <f>TRUNC(G245*E245,8)</f>
        <v>135.75831088000001</v>
      </c>
      <c r="I245" s="4">
        <f>IF(H245=0,0,TRUNC((ROUND((1+$N$3)^(1/12)-1,9))*G245,8))</f>
        <v>1.0517696700000001</v>
      </c>
      <c r="J245" s="4">
        <f>IF(H245=0,0,TRUNC(I245+H245,2))</f>
        <v>136.81</v>
      </c>
      <c r="K245" s="4">
        <f>TRUNC(G245*$L$3,2)</f>
        <v>107174.58</v>
      </c>
      <c r="L245" s="4">
        <f>TRUNC(H245*$L$3,2)</f>
        <v>67336.12</v>
      </c>
      <c r="M245" s="4">
        <f>TRUNC(I245*$L$3,2)</f>
        <v>521.66999999999996</v>
      </c>
      <c r="N245" s="4">
        <f>TRUNC(J245*$L$3,2)</f>
        <v>67857.759999999995</v>
      </c>
    </row>
    <row r="246" spans="2:14" x14ac:dyDescent="0.2">
      <c r="B246" s="7">
        <v>240</v>
      </c>
      <c r="C246" s="8">
        <v>49341</v>
      </c>
      <c r="D246" s="7">
        <v>30</v>
      </c>
      <c r="E246" s="6">
        <v>0.79656026000000002</v>
      </c>
      <c r="F246" s="5"/>
      <c r="G246" s="4">
        <f>IF(E246=0,TRUNC(TRUNC(1+F246,8)*(ROUND((1+$N$3)^(1/12)-1,9))*G245+G245*TRUNC(1+F246,8),8),TRUNC((G245-H245)*TRUNC(1+F246,8),8))</f>
        <v>80.319482170000001</v>
      </c>
      <c r="H246" s="4">
        <f>TRUNC(G246*E246,8)</f>
        <v>63.979307599999999</v>
      </c>
      <c r="I246" s="4">
        <f>IF(H246=0,0,TRUNC((ROUND((1+$N$3)^(1/12)-1,9))*G246,8))</f>
        <v>0.39095917000000002</v>
      </c>
      <c r="J246" s="4">
        <f>IF(H246=0,0,TRUNC(I246+H246,2))</f>
        <v>64.37</v>
      </c>
      <c r="K246" s="4">
        <f>TRUNC(G246*$L$3,2)</f>
        <v>39838.46</v>
      </c>
      <c r="L246" s="4">
        <f>TRUNC(H246*$L$3,2)</f>
        <v>31733.73</v>
      </c>
      <c r="M246" s="4">
        <f>TRUNC(I246*$L$3,2)</f>
        <v>193.91</v>
      </c>
      <c r="N246" s="4">
        <f>TRUNC(J246*$L$3,2)</f>
        <v>31927.52</v>
      </c>
    </row>
    <row r="247" spans="2:14" x14ac:dyDescent="0.2">
      <c r="B247" s="7">
        <v>241</v>
      </c>
      <c r="C247" s="8">
        <v>49369</v>
      </c>
      <c r="D247" s="7">
        <v>30</v>
      </c>
      <c r="E247" s="6">
        <v>1</v>
      </c>
      <c r="F247" s="5"/>
      <c r="G247" s="4">
        <f>IF(E247=0,TRUNC(TRUNC(1+F247,8)*(ROUND((1+$N$3)^(1/12)-1,9))*G246+G246*TRUNC(1+F247,8),8),TRUNC((G246-H246)*TRUNC(1+F247,8),8))</f>
        <v>16.340174569999999</v>
      </c>
      <c r="H247" s="4">
        <f>TRUNC(G247*E247,8)</f>
        <v>16.340174569999999</v>
      </c>
      <c r="I247" s="4">
        <f>IF(H247=0,0,TRUNC((ROUND((1+$N$3)^(1/12)-1,9))*G247,8))</f>
        <v>7.9536629999999997E-2</v>
      </c>
      <c r="J247" s="4">
        <f>IF(H247=0,0,TRUNC(I247+H247,2))</f>
        <v>16.41</v>
      </c>
      <c r="K247" s="4">
        <f>TRUNC(G247*$L$3,2)</f>
        <v>8104.72</v>
      </c>
      <c r="L247" s="4">
        <f>TRUNC(H247*$L$3,2)</f>
        <v>8104.72</v>
      </c>
      <c r="M247" s="4">
        <f>TRUNC(I247*$L$3,2)</f>
        <v>39.450000000000003</v>
      </c>
      <c r="N247" s="4">
        <f>TRUNC(J247*$L$3,2)</f>
        <v>8139.36</v>
      </c>
    </row>
    <row r="249" spans="2:14" x14ac:dyDescent="0.2">
      <c r="M249" s="3"/>
      <c r="N249" s="3"/>
    </row>
  </sheetData>
  <mergeCells count="2">
    <mergeCell ref="B4:D4"/>
    <mergeCell ref="K4:N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HSBC - 200K-400K</vt:lpstr>
    </vt:vector>
  </TitlesOfParts>
  <Company>Banco Panamericano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Giovanna</cp:lastModifiedBy>
  <dcterms:created xsi:type="dcterms:W3CDTF">2015-03-18T20:28:08Z</dcterms:created>
  <dcterms:modified xsi:type="dcterms:W3CDTF">2015-03-18T20:28:21Z</dcterms:modified>
</cp:coreProperties>
</file>