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145"/>
  </bookViews>
  <sheets>
    <sheet name="HSBC - 200K" sheetId="1" r:id="rId1"/>
  </sheets>
  <externalReferences>
    <externalReference r:id="rId2"/>
  </externalReferences>
  <definedNames>
    <definedName name="tx_senior">[1]Cálculos!$H$3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K6" i="1"/>
  <c r="N6" i="1"/>
  <c r="M6" i="1" l="1"/>
  <c r="G7" i="1"/>
  <c r="K7" i="1" s="1"/>
  <c r="L6" i="1"/>
  <c r="H7" i="1" l="1"/>
  <c r="I7" i="1" s="1"/>
  <c r="M7" i="1" s="1"/>
  <c r="L7" i="1"/>
  <c r="G8" i="1"/>
  <c r="J7" i="1" l="1"/>
  <c r="N7" i="1" s="1"/>
  <c r="K8" i="1"/>
  <c r="H8" i="1"/>
  <c r="G9" i="1" s="1"/>
  <c r="I8" i="1" l="1"/>
  <c r="M8" i="1" s="1"/>
  <c r="L8" i="1"/>
  <c r="K9" i="1"/>
  <c r="H9" i="1"/>
  <c r="J8" i="1" l="1"/>
  <c r="N8" i="1" s="1"/>
  <c r="I9" i="1"/>
  <c r="M9" i="1" s="1"/>
  <c r="L9" i="1"/>
  <c r="J9" i="1"/>
  <c r="N9" i="1" s="1"/>
  <c r="G10" i="1"/>
  <c r="K10" i="1" l="1"/>
  <c r="H10" i="1"/>
  <c r="G11" i="1" s="1"/>
  <c r="I10" i="1" l="1"/>
  <c r="M10" i="1" s="1"/>
  <c r="L10" i="1"/>
  <c r="J10" i="1"/>
  <c r="N10" i="1" s="1"/>
  <c r="K11" i="1"/>
  <c r="H11" i="1"/>
  <c r="G12" i="1" s="1"/>
  <c r="K12" i="1" l="1"/>
  <c r="H12" i="1"/>
  <c r="G13" i="1" s="1"/>
  <c r="I11" i="1"/>
  <c r="M11" i="1" s="1"/>
  <c r="L11" i="1"/>
  <c r="J11" i="1" l="1"/>
  <c r="N11" i="1" s="1"/>
  <c r="I12" i="1"/>
  <c r="M12" i="1" s="1"/>
  <c r="L12" i="1"/>
  <c r="J12" i="1"/>
  <c r="N12" i="1" s="1"/>
  <c r="K13" i="1"/>
  <c r="H13" i="1"/>
  <c r="G14" i="1" s="1"/>
  <c r="K14" i="1" l="1"/>
  <c r="H14" i="1"/>
  <c r="G15" i="1" s="1"/>
  <c r="I13" i="1"/>
  <c r="M13" i="1" s="1"/>
  <c r="L13" i="1"/>
  <c r="J13" i="1" l="1"/>
  <c r="N13" i="1" s="1"/>
  <c r="I14" i="1"/>
  <c r="M14" i="1" s="1"/>
  <c r="L14" i="1"/>
  <c r="J14" i="1"/>
  <c r="N14" i="1" s="1"/>
  <c r="K15" i="1"/>
  <c r="H15" i="1"/>
  <c r="G16" i="1" s="1"/>
  <c r="K16" i="1" l="1"/>
  <c r="H16" i="1"/>
  <c r="G17" i="1" s="1"/>
  <c r="I15" i="1"/>
  <c r="M15" i="1" s="1"/>
  <c r="L15" i="1"/>
  <c r="J15" i="1"/>
  <c r="N15" i="1" s="1"/>
  <c r="I16" i="1" l="1"/>
  <c r="M16" i="1" s="1"/>
  <c r="L16" i="1"/>
  <c r="J16" i="1"/>
  <c r="N16" i="1" s="1"/>
  <c r="K17" i="1"/>
  <c r="H17" i="1"/>
  <c r="G18" i="1" s="1"/>
  <c r="K18" i="1" l="1"/>
  <c r="H18" i="1"/>
  <c r="G19" i="1" s="1"/>
  <c r="I17" i="1"/>
  <c r="M17" i="1" s="1"/>
  <c r="L17" i="1"/>
  <c r="J17" i="1" l="1"/>
  <c r="N17" i="1" s="1"/>
  <c r="I18" i="1"/>
  <c r="M18" i="1" s="1"/>
  <c r="L18" i="1"/>
  <c r="J18" i="1"/>
  <c r="N18" i="1" s="1"/>
  <c r="K19" i="1"/>
  <c r="H19" i="1"/>
  <c r="G20" i="1" s="1"/>
  <c r="K20" i="1" l="1"/>
  <c r="H20" i="1"/>
  <c r="G21" i="1" s="1"/>
  <c r="I19" i="1"/>
  <c r="M19" i="1" s="1"/>
  <c r="L19" i="1"/>
  <c r="J19" i="1"/>
  <c r="N19" i="1" s="1"/>
  <c r="I20" i="1" l="1"/>
  <c r="M20" i="1" s="1"/>
  <c r="L20" i="1"/>
  <c r="K21" i="1"/>
  <c r="H21" i="1"/>
  <c r="G22" i="1" s="1"/>
  <c r="J20" i="1" l="1"/>
  <c r="N20" i="1" s="1"/>
  <c r="K22" i="1"/>
  <c r="H22" i="1"/>
  <c r="G23" i="1" s="1"/>
  <c r="I21" i="1"/>
  <c r="M21" i="1" s="1"/>
  <c r="L21" i="1"/>
  <c r="J21" i="1" l="1"/>
  <c r="N21" i="1" s="1"/>
  <c r="I22" i="1"/>
  <c r="M22" i="1" s="1"/>
  <c r="L22" i="1"/>
  <c r="K23" i="1"/>
  <c r="H23" i="1"/>
  <c r="I23" i="1" l="1"/>
  <c r="M23" i="1" s="1"/>
  <c r="L23" i="1"/>
  <c r="J23" i="1"/>
  <c r="N23" i="1" s="1"/>
  <c r="J22" i="1"/>
  <c r="N22" i="1" s="1"/>
  <c r="G24" i="1"/>
  <c r="K24" i="1" l="1"/>
  <c r="H24" i="1"/>
  <c r="G25" i="1" s="1"/>
  <c r="I24" i="1" l="1"/>
  <c r="M24" i="1" s="1"/>
  <c r="L24" i="1"/>
  <c r="J24" i="1"/>
  <c r="N24" i="1" s="1"/>
  <c r="K25" i="1"/>
  <c r="H25" i="1"/>
  <c r="G26" i="1" s="1"/>
  <c r="K26" i="1" l="1"/>
  <c r="H26" i="1"/>
  <c r="G27" i="1" s="1"/>
  <c r="I25" i="1"/>
  <c r="M25" i="1" s="1"/>
  <c r="L25" i="1"/>
  <c r="J25" i="1"/>
  <c r="N25" i="1" s="1"/>
  <c r="I26" i="1" l="1"/>
  <c r="M26" i="1" s="1"/>
  <c r="L26" i="1"/>
  <c r="J26" i="1"/>
  <c r="N26" i="1" s="1"/>
  <c r="K27" i="1"/>
  <c r="H27" i="1"/>
  <c r="G28" i="1" s="1"/>
  <c r="K28" i="1" l="1"/>
  <c r="H28" i="1"/>
  <c r="G29" i="1" s="1"/>
  <c r="I27" i="1"/>
  <c r="M27" i="1" s="1"/>
  <c r="L27" i="1"/>
  <c r="J27" i="1"/>
  <c r="N27" i="1" s="1"/>
  <c r="I28" i="1" l="1"/>
  <c r="M28" i="1" s="1"/>
  <c r="L28" i="1"/>
  <c r="J28" i="1"/>
  <c r="N28" i="1" s="1"/>
  <c r="K29" i="1"/>
  <c r="H29" i="1"/>
  <c r="G30" i="1" s="1"/>
  <c r="K30" i="1" l="1"/>
  <c r="H30" i="1"/>
  <c r="G31" i="1" s="1"/>
  <c r="I29" i="1"/>
  <c r="M29" i="1" s="1"/>
  <c r="L29" i="1"/>
  <c r="J29" i="1"/>
  <c r="N29" i="1" s="1"/>
  <c r="I30" i="1" l="1"/>
  <c r="M30" i="1" s="1"/>
  <c r="L30" i="1"/>
  <c r="J30" i="1"/>
  <c r="N30" i="1" s="1"/>
  <c r="K31" i="1"/>
  <c r="H31" i="1"/>
  <c r="G32" i="1" s="1"/>
  <c r="K32" i="1" l="1"/>
  <c r="H32" i="1"/>
  <c r="G33" i="1" s="1"/>
  <c r="I31" i="1"/>
  <c r="M31" i="1" s="1"/>
  <c r="L31" i="1"/>
  <c r="J31" i="1"/>
  <c r="N31" i="1" s="1"/>
  <c r="I32" i="1" l="1"/>
  <c r="M32" i="1" s="1"/>
  <c r="L32" i="1"/>
  <c r="J32" i="1"/>
  <c r="N32" i="1" s="1"/>
  <c r="K33" i="1"/>
  <c r="H33" i="1"/>
  <c r="G34" i="1" s="1"/>
  <c r="K34" i="1" l="1"/>
  <c r="H34" i="1"/>
  <c r="G35" i="1" s="1"/>
  <c r="I33" i="1"/>
  <c r="M33" i="1" s="1"/>
  <c r="L33" i="1"/>
  <c r="J33" i="1"/>
  <c r="N33" i="1" s="1"/>
  <c r="K35" i="1" l="1"/>
  <c r="H35" i="1"/>
  <c r="I34" i="1"/>
  <c r="M34" i="1" s="1"/>
  <c r="L34" i="1"/>
  <c r="J34" i="1"/>
  <c r="N34" i="1" s="1"/>
  <c r="I35" i="1" l="1"/>
  <c r="M35" i="1" s="1"/>
  <c r="L35" i="1"/>
  <c r="J35" i="1"/>
  <c r="N35" i="1" s="1"/>
  <c r="G36" i="1"/>
  <c r="K36" i="1" l="1"/>
  <c r="H36" i="1"/>
  <c r="I36" i="1" l="1"/>
  <c r="M36" i="1" s="1"/>
  <c r="L36" i="1"/>
  <c r="J36" i="1"/>
  <c r="N36" i="1" s="1"/>
  <c r="G37" i="1"/>
  <c r="K37" i="1" l="1"/>
  <c r="H37" i="1"/>
  <c r="G38" i="1" s="1"/>
  <c r="I37" i="1" l="1"/>
  <c r="M37" i="1" s="1"/>
  <c r="L37" i="1"/>
  <c r="J37" i="1"/>
  <c r="N37" i="1" s="1"/>
  <c r="K38" i="1"/>
  <c r="H38" i="1"/>
  <c r="G39" i="1" s="1"/>
  <c r="K39" i="1" l="1"/>
  <c r="H39" i="1"/>
  <c r="G40" i="1" s="1"/>
  <c r="I38" i="1"/>
  <c r="M38" i="1" s="1"/>
  <c r="L38" i="1"/>
  <c r="J38" i="1"/>
  <c r="N38" i="1" s="1"/>
  <c r="I39" i="1" l="1"/>
  <c r="M39" i="1" s="1"/>
  <c r="L39" i="1"/>
  <c r="J39" i="1"/>
  <c r="N39" i="1" s="1"/>
  <c r="K40" i="1"/>
  <c r="H40" i="1"/>
  <c r="G41" i="1" s="1"/>
  <c r="K41" i="1" l="1"/>
  <c r="H41" i="1"/>
  <c r="I40" i="1"/>
  <c r="M40" i="1" s="1"/>
  <c r="L40" i="1"/>
  <c r="J40" i="1"/>
  <c r="N40" i="1" s="1"/>
  <c r="I41" i="1" l="1"/>
  <c r="M41" i="1" s="1"/>
  <c r="L41" i="1"/>
  <c r="J41" i="1"/>
  <c r="N41" i="1" s="1"/>
  <c r="G42" i="1"/>
  <c r="K42" i="1" l="1"/>
  <c r="H42" i="1"/>
  <c r="I42" i="1" l="1"/>
  <c r="M42" i="1" s="1"/>
  <c r="L42" i="1"/>
  <c r="J42" i="1"/>
  <c r="N42" i="1" s="1"/>
  <c r="G43" i="1"/>
  <c r="K43" i="1" l="1"/>
  <c r="H43" i="1"/>
  <c r="G44" i="1"/>
  <c r="I43" i="1" l="1"/>
  <c r="M43" i="1" s="1"/>
  <c r="L43" i="1"/>
  <c r="J43" i="1"/>
  <c r="N43" i="1" s="1"/>
  <c r="K44" i="1"/>
  <c r="H44" i="1"/>
  <c r="G45" i="1" s="1"/>
  <c r="K45" i="1" l="1"/>
  <c r="H45" i="1"/>
  <c r="I44" i="1"/>
  <c r="M44" i="1" s="1"/>
  <c r="L44" i="1"/>
  <c r="J44" i="1"/>
  <c r="N44" i="1" s="1"/>
  <c r="I45" i="1" l="1"/>
  <c r="M45" i="1" s="1"/>
  <c r="L45" i="1"/>
  <c r="J45" i="1"/>
  <c r="N45" i="1" s="1"/>
  <c r="G46" i="1"/>
  <c r="K46" i="1" l="1"/>
  <c r="H46" i="1"/>
  <c r="G47" i="1" s="1"/>
  <c r="I46" i="1" l="1"/>
  <c r="M46" i="1" s="1"/>
  <c r="L46" i="1"/>
  <c r="J46" i="1"/>
  <c r="N46" i="1" s="1"/>
  <c r="K47" i="1"/>
  <c r="H47" i="1"/>
  <c r="G48" i="1" s="1"/>
  <c r="K48" i="1" l="1"/>
  <c r="H48" i="1"/>
  <c r="G49" i="1"/>
  <c r="I47" i="1"/>
  <c r="M47" i="1" s="1"/>
  <c r="L47" i="1"/>
  <c r="J47" i="1"/>
  <c r="N47" i="1" s="1"/>
  <c r="I48" i="1" l="1"/>
  <c r="M48" i="1" s="1"/>
  <c r="L48" i="1"/>
  <c r="J48" i="1"/>
  <c r="N48" i="1" s="1"/>
  <c r="K49" i="1"/>
  <c r="H49" i="1"/>
  <c r="G50" i="1" s="1"/>
  <c r="K50" i="1" l="1"/>
  <c r="H50" i="1"/>
  <c r="I49" i="1"/>
  <c r="M49" i="1" s="1"/>
  <c r="L49" i="1"/>
  <c r="J49" i="1"/>
  <c r="N49" i="1" s="1"/>
  <c r="I50" i="1" l="1"/>
  <c r="M50" i="1" s="1"/>
  <c r="L50" i="1"/>
  <c r="J50" i="1"/>
  <c r="N50" i="1" s="1"/>
  <c r="G51" i="1"/>
  <c r="K51" i="1" l="1"/>
  <c r="H51" i="1"/>
  <c r="G52" i="1" s="1"/>
  <c r="K52" i="1" l="1"/>
  <c r="H52" i="1"/>
  <c r="I51" i="1"/>
  <c r="M51" i="1" s="1"/>
  <c r="L51" i="1"/>
  <c r="J51" i="1"/>
  <c r="N51" i="1" s="1"/>
  <c r="I52" i="1" l="1"/>
  <c r="M52" i="1" s="1"/>
  <c r="L52" i="1"/>
  <c r="J52" i="1"/>
  <c r="N52" i="1" s="1"/>
  <c r="G53" i="1"/>
  <c r="K53" i="1" l="1"/>
  <c r="H53" i="1"/>
  <c r="G54" i="1" s="1"/>
  <c r="I53" i="1" l="1"/>
  <c r="M53" i="1" s="1"/>
  <c r="L53" i="1"/>
  <c r="J53" i="1"/>
  <c r="N53" i="1" s="1"/>
  <c r="K54" i="1"/>
  <c r="H54" i="1"/>
  <c r="G55" i="1" s="1"/>
  <c r="K55" i="1" l="1"/>
  <c r="H55" i="1"/>
  <c r="G56" i="1" s="1"/>
  <c r="I54" i="1"/>
  <c r="M54" i="1" s="1"/>
  <c r="L54" i="1"/>
  <c r="J54" i="1"/>
  <c r="N54" i="1" s="1"/>
  <c r="I55" i="1" l="1"/>
  <c r="M55" i="1" s="1"/>
  <c r="L55" i="1"/>
  <c r="J55" i="1"/>
  <c r="N55" i="1" s="1"/>
  <c r="K56" i="1"/>
  <c r="H56" i="1"/>
  <c r="I56" i="1" l="1"/>
  <c r="M56" i="1" s="1"/>
  <c r="L56" i="1"/>
  <c r="J56" i="1"/>
  <c r="N56" i="1" s="1"/>
  <c r="G57" i="1"/>
  <c r="K57" i="1" l="1"/>
  <c r="H57" i="1"/>
  <c r="I57" i="1" l="1"/>
  <c r="M57" i="1" s="1"/>
  <c r="L57" i="1"/>
  <c r="J57" i="1"/>
  <c r="N57" i="1" s="1"/>
  <c r="G58" i="1"/>
  <c r="K58" i="1" l="1"/>
  <c r="H58" i="1"/>
  <c r="G59" i="1"/>
  <c r="I58" i="1" l="1"/>
  <c r="M58" i="1" s="1"/>
  <c r="L58" i="1"/>
  <c r="J58" i="1"/>
  <c r="N58" i="1" s="1"/>
  <c r="H59" i="1"/>
  <c r="K59" i="1"/>
  <c r="G60" i="1"/>
  <c r="H60" i="1" l="1"/>
  <c r="K60" i="1"/>
  <c r="G61" i="1"/>
  <c r="L59" i="1"/>
  <c r="I59" i="1"/>
  <c r="M59" i="1" s="1"/>
  <c r="J59" i="1" l="1"/>
  <c r="N59" i="1" s="1"/>
  <c r="H61" i="1"/>
  <c r="K61" i="1"/>
  <c r="G62" i="1"/>
  <c r="L60" i="1"/>
  <c r="I60" i="1"/>
  <c r="M60" i="1" s="1"/>
  <c r="J60" i="1" l="1"/>
  <c r="N60" i="1" s="1"/>
  <c r="H62" i="1"/>
  <c r="K62" i="1"/>
  <c r="G63" i="1"/>
  <c r="L61" i="1"/>
  <c r="I61" i="1"/>
  <c r="M61" i="1" s="1"/>
  <c r="J61" i="1" l="1"/>
  <c r="N61" i="1" s="1"/>
  <c r="H63" i="1"/>
  <c r="K63" i="1"/>
  <c r="G64" i="1"/>
  <c r="L62" i="1"/>
  <c r="I62" i="1"/>
  <c r="M62" i="1" s="1"/>
  <c r="J62" i="1" l="1"/>
  <c r="N62" i="1" s="1"/>
  <c r="H64" i="1"/>
  <c r="K64" i="1"/>
  <c r="G65" i="1"/>
  <c r="L63" i="1"/>
  <c r="I63" i="1"/>
  <c r="M63" i="1" s="1"/>
  <c r="J63" i="1" l="1"/>
  <c r="N63" i="1" s="1"/>
  <c r="H65" i="1"/>
  <c r="K65" i="1"/>
  <c r="G66" i="1"/>
  <c r="L64" i="1"/>
  <c r="I64" i="1"/>
  <c r="M64" i="1" s="1"/>
  <c r="J64" i="1" l="1"/>
  <c r="N64" i="1" s="1"/>
  <c r="H66" i="1"/>
  <c r="G67" i="1"/>
  <c r="K66" i="1"/>
  <c r="L65" i="1"/>
  <c r="I65" i="1"/>
  <c r="M65" i="1" s="1"/>
  <c r="J65" i="1" l="1"/>
  <c r="N65" i="1" s="1"/>
  <c r="L66" i="1"/>
  <c r="I66" i="1"/>
  <c r="M66" i="1" s="1"/>
  <c r="H67" i="1"/>
  <c r="G68" i="1" s="1"/>
  <c r="K67" i="1"/>
  <c r="H68" i="1" l="1"/>
  <c r="G69" i="1" s="1"/>
  <c r="K68" i="1"/>
  <c r="L67" i="1"/>
  <c r="I67" i="1"/>
  <c r="M67" i="1" s="1"/>
  <c r="J66" i="1"/>
  <c r="N66" i="1" s="1"/>
  <c r="H69" i="1" l="1"/>
  <c r="G70" i="1" s="1"/>
  <c r="K69" i="1"/>
  <c r="J67" i="1"/>
  <c r="N67" i="1" s="1"/>
  <c r="L68" i="1"/>
  <c r="I68" i="1"/>
  <c r="M68" i="1" s="1"/>
  <c r="J68" i="1" l="1"/>
  <c r="N68" i="1" s="1"/>
  <c r="H70" i="1"/>
  <c r="G71" i="1" s="1"/>
  <c r="K70" i="1"/>
  <c r="L69" i="1"/>
  <c r="I69" i="1"/>
  <c r="M69" i="1" s="1"/>
  <c r="H71" i="1" l="1"/>
  <c r="G72" i="1" s="1"/>
  <c r="K71" i="1"/>
  <c r="J69" i="1"/>
  <c r="N69" i="1" s="1"/>
  <c r="L70" i="1"/>
  <c r="I70" i="1"/>
  <c r="M70" i="1" s="1"/>
  <c r="J70" i="1" l="1"/>
  <c r="N70" i="1" s="1"/>
  <c r="H72" i="1"/>
  <c r="G73" i="1"/>
  <c r="K72" i="1"/>
  <c r="L71" i="1"/>
  <c r="I71" i="1"/>
  <c r="M71" i="1" s="1"/>
  <c r="H73" i="1" l="1"/>
  <c r="G74" i="1" s="1"/>
  <c r="K73" i="1"/>
  <c r="J71" i="1"/>
  <c r="N71" i="1" s="1"/>
  <c r="L72" i="1"/>
  <c r="I72" i="1"/>
  <c r="M72" i="1" s="1"/>
  <c r="J72" i="1" l="1"/>
  <c r="N72" i="1" s="1"/>
  <c r="H74" i="1"/>
  <c r="G75" i="1"/>
  <c r="K74" i="1"/>
  <c r="L73" i="1"/>
  <c r="I73" i="1"/>
  <c r="M73" i="1" s="1"/>
  <c r="H75" i="1" l="1"/>
  <c r="G76" i="1" s="1"/>
  <c r="K75" i="1"/>
  <c r="J73" i="1"/>
  <c r="N73" i="1" s="1"/>
  <c r="L74" i="1"/>
  <c r="I74" i="1"/>
  <c r="M74" i="1" s="1"/>
  <c r="J74" i="1" l="1"/>
  <c r="N74" i="1" s="1"/>
  <c r="H76" i="1"/>
  <c r="G77" i="1"/>
  <c r="K76" i="1"/>
  <c r="L75" i="1"/>
  <c r="I75" i="1"/>
  <c r="M75" i="1" s="1"/>
  <c r="H77" i="1" l="1"/>
  <c r="G78" i="1" s="1"/>
  <c r="K77" i="1"/>
  <c r="J75" i="1"/>
  <c r="N75" i="1" s="1"/>
  <c r="L76" i="1"/>
  <c r="I76" i="1"/>
  <c r="M76" i="1" s="1"/>
  <c r="J76" i="1" l="1"/>
  <c r="N76" i="1" s="1"/>
  <c r="H78" i="1"/>
  <c r="G79" i="1"/>
  <c r="K78" i="1"/>
  <c r="L77" i="1"/>
  <c r="I77" i="1"/>
  <c r="M77" i="1" s="1"/>
  <c r="H79" i="1" l="1"/>
  <c r="G80" i="1" s="1"/>
  <c r="K79" i="1"/>
  <c r="J77" i="1"/>
  <c r="N77" i="1" s="1"/>
  <c r="L78" i="1"/>
  <c r="I78" i="1"/>
  <c r="M78" i="1" s="1"/>
  <c r="H80" i="1" l="1"/>
  <c r="G81" i="1" s="1"/>
  <c r="K80" i="1"/>
  <c r="J78" i="1"/>
  <c r="N78" i="1" s="1"/>
  <c r="L79" i="1"/>
  <c r="I79" i="1"/>
  <c r="M79" i="1" s="1"/>
  <c r="H81" i="1" l="1"/>
  <c r="G82" i="1" s="1"/>
  <c r="K81" i="1"/>
  <c r="J79" i="1"/>
  <c r="N79" i="1" s="1"/>
  <c r="L80" i="1"/>
  <c r="I80" i="1"/>
  <c r="M80" i="1" s="1"/>
  <c r="H82" i="1" l="1"/>
  <c r="G83" i="1" s="1"/>
  <c r="K82" i="1"/>
  <c r="J80" i="1"/>
  <c r="N80" i="1" s="1"/>
  <c r="L81" i="1"/>
  <c r="I81" i="1"/>
  <c r="M81" i="1" s="1"/>
  <c r="H83" i="1" l="1"/>
  <c r="G84" i="1" s="1"/>
  <c r="K83" i="1"/>
  <c r="J81" i="1"/>
  <c r="N81" i="1" s="1"/>
  <c r="L82" i="1"/>
  <c r="I82" i="1"/>
  <c r="M82" i="1" s="1"/>
  <c r="H84" i="1" l="1"/>
  <c r="G85" i="1" s="1"/>
  <c r="K84" i="1"/>
  <c r="J82" i="1"/>
  <c r="N82" i="1" s="1"/>
  <c r="L83" i="1"/>
  <c r="I83" i="1"/>
  <c r="M83" i="1" s="1"/>
  <c r="H85" i="1" l="1"/>
  <c r="G86" i="1" s="1"/>
  <c r="K85" i="1"/>
  <c r="J83" i="1"/>
  <c r="N83" i="1" s="1"/>
  <c r="L84" i="1"/>
  <c r="I84" i="1"/>
  <c r="M84" i="1" s="1"/>
  <c r="H86" i="1" l="1"/>
  <c r="G87" i="1" s="1"/>
  <c r="K86" i="1"/>
  <c r="J84" i="1"/>
  <c r="N84" i="1" s="1"/>
  <c r="L85" i="1"/>
  <c r="I85" i="1"/>
  <c r="M85" i="1" s="1"/>
  <c r="H87" i="1" l="1"/>
  <c r="G88" i="1" s="1"/>
  <c r="K87" i="1"/>
  <c r="J85" i="1"/>
  <c r="N85" i="1" s="1"/>
  <c r="L86" i="1"/>
  <c r="I86" i="1"/>
  <c r="M86" i="1" s="1"/>
  <c r="H88" i="1" l="1"/>
  <c r="G89" i="1" s="1"/>
  <c r="K88" i="1"/>
  <c r="J86" i="1"/>
  <c r="N86" i="1" s="1"/>
  <c r="L87" i="1"/>
  <c r="I87" i="1"/>
  <c r="M87" i="1" s="1"/>
  <c r="H89" i="1" l="1"/>
  <c r="G90" i="1" s="1"/>
  <c r="K89" i="1"/>
  <c r="J87" i="1"/>
  <c r="N87" i="1" s="1"/>
  <c r="L88" i="1"/>
  <c r="I88" i="1"/>
  <c r="M88" i="1" s="1"/>
  <c r="H90" i="1" l="1"/>
  <c r="G91" i="1" s="1"/>
  <c r="K90" i="1"/>
  <c r="J88" i="1"/>
  <c r="N88" i="1" s="1"/>
  <c r="L89" i="1"/>
  <c r="I89" i="1"/>
  <c r="M89" i="1" s="1"/>
  <c r="H91" i="1" l="1"/>
  <c r="G92" i="1" s="1"/>
  <c r="K91" i="1"/>
  <c r="J89" i="1"/>
  <c r="N89" i="1" s="1"/>
  <c r="L90" i="1"/>
  <c r="I90" i="1"/>
  <c r="M90" i="1" s="1"/>
  <c r="H92" i="1" l="1"/>
  <c r="G93" i="1" s="1"/>
  <c r="K92" i="1"/>
  <c r="J90" i="1"/>
  <c r="N90" i="1" s="1"/>
  <c r="L91" i="1"/>
  <c r="I91" i="1"/>
  <c r="M91" i="1" s="1"/>
  <c r="H93" i="1" l="1"/>
  <c r="G94" i="1" s="1"/>
  <c r="K93" i="1"/>
  <c r="J91" i="1"/>
  <c r="N91" i="1" s="1"/>
  <c r="L92" i="1"/>
  <c r="I92" i="1"/>
  <c r="M92" i="1" s="1"/>
  <c r="H94" i="1" l="1"/>
  <c r="G95" i="1" s="1"/>
  <c r="K94" i="1"/>
  <c r="J92" i="1"/>
  <c r="N92" i="1" s="1"/>
  <c r="L93" i="1"/>
  <c r="I93" i="1"/>
  <c r="M93" i="1" s="1"/>
  <c r="H95" i="1" l="1"/>
  <c r="G96" i="1" s="1"/>
  <c r="K95" i="1"/>
  <c r="J93" i="1"/>
  <c r="N93" i="1" s="1"/>
  <c r="L94" i="1"/>
  <c r="I94" i="1"/>
  <c r="M94" i="1" s="1"/>
  <c r="H96" i="1" l="1"/>
  <c r="G97" i="1" s="1"/>
  <c r="K96" i="1"/>
  <c r="J94" i="1"/>
  <c r="N94" i="1" s="1"/>
  <c r="L95" i="1"/>
  <c r="I95" i="1"/>
  <c r="M95" i="1" s="1"/>
  <c r="H97" i="1" l="1"/>
  <c r="G98" i="1" s="1"/>
  <c r="K97" i="1"/>
  <c r="J95" i="1"/>
  <c r="N95" i="1" s="1"/>
  <c r="L96" i="1"/>
  <c r="I96" i="1"/>
  <c r="M96" i="1" s="1"/>
  <c r="H98" i="1" l="1"/>
  <c r="G99" i="1" s="1"/>
  <c r="K98" i="1"/>
  <c r="J96" i="1"/>
  <c r="N96" i="1" s="1"/>
  <c r="L97" i="1"/>
  <c r="I97" i="1"/>
  <c r="M97" i="1" s="1"/>
  <c r="H99" i="1" l="1"/>
  <c r="G100" i="1" s="1"/>
  <c r="K99" i="1"/>
  <c r="J97" i="1"/>
  <c r="N97" i="1" s="1"/>
  <c r="L98" i="1"/>
  <c r="I98" i="1"/>
  <c r="M98" i="1" s="1"/>
  <c r="H100" i="1" l="1"/>
  <c r="G101" i="1" s="1"/>
  <c r="K100" i="1"/>
  <c r="J98" i="1"/>
  <c r="N98" i="1" s="1"/>
  <c r="L99" i="1"/>
  <c r="I99" i="1"/>
  <c r="M99" i="1" s="1"/>
  <c r="H101" i="1" l="1"/>
  <c r="G102" i="1" s="1"/>
  <c r="K101" i="1"/>
  <c r="J99" i="1"/>
  <c r="N99" i="1" s="1"/>
  <c r="L100" i="1"/>
  <c r="I100" i="1"/>
  <c r="M100" i="1" s="1"/>
  <c r="H102" i="1" l="1"/>
  <c r="G103" i="1" s="1"/>
  <c r="K102" i="1"/>
  <c r="J100" i="1"/>
  <c r="N100" i="1" s="1"/>
  <c r="L101" i="1"/>
  <c r="I101" i="1"/>
  <c r="M101" i="1" s="1"/>
  <c r="H103" i="1" l="1"/>
  <c r="G104" i="1" s="1"/>
  <c r="K103" i="1"/>
  <c r="J101" i="1"/>
  <c r="N101" i="1" s="1"/>
  <c r="L102" i="1"/>
  <c r="I102" i="1"/>
  <c r="M102" i="1" s="1"/>
  <c r="H104" i="1" l="1"/>
  <c r="G105" i="1" s="1"/>
  <c r="K104" i="1"/>
  <c r="J102" i="1"/>
  <c r="N102" i="1" s="1"/>
  <c r="L103" i="1"/>
  <c r="I103" i="1"/>
  <c r="M103" i="1" s="1"/>
  <c r="H105" i="1" l="1"/>
  <c r="G106" i="1" s="1"/>
  <c r="K105" i="1"/>
  <c r="J103" i="1"/>
  <c r="N103" i="1" s="1"/>
  <c r="L104" i="1"/>
  <c r="I104" i="1"/>
  <c r="M104" i="1" s="1"/>
  <c r="H106" i="1" l="1"/>
  <c r="G107" i="1" s="1"/>
  <c r="K106" i="1"/>
  <c r="J104" i="1"/>
  <c r="N104" i="1" s="1"/>
  <c r="L105" i="1"/>
  <c r="I105" i="1"/>
  <c r="M105" i="1" s="1"/>
  <c r="H107" i="1" l="1"/>
  <c r="G108" i="1" s="1"/>
  <c r="K107" i="1"/>
  <c r="J105" i="1"/>
  <c r="N105" i="1" s="1"/>
  <c r="L106" i="1"/>
  <c r="I106" i="1"/>
  <c r="M106" i="1" s="1"/>
  <c r="H108" i="1" l="1"/>
  <c r="G109" i="1" s="1"/>
  <c r="K108" i="1"/>
  <c r="J106" i="1"/>
  <c r="N106" i="1" s="1"/>
  <c r="L107" i="1"/>
  <c r="I107" i="1"/>
  <c r="M107" i="1" s="1"/>
  <c r="H109" i="1" l="1"/>
  <c r="G110" i="1" s="1"/>
  <c r="K109" i="1"/>
  <c r="J107" i="1"/>
  <c r="N107" i="1" s="1"/>
  <c r="L108" i="1"/>
  <c r="I108" i="1"/>
  <c r="M108" i="1" s="1"/>
  <c r="H110" i="1" l="1"/>
  <c r="G111" i="1" s="1"/>
  <c r="K110" i="1"/>
  <c r="J108" i="1"/>
  <c r="N108" i="1" s="1"/>
  <c r="L109" i="1"/>
  <c r="I109" i="1"/>
  <c r="M109" i="1" s="1"/>
  <c r="H111" i="1" l="1"/>
  <c r="G112" i="1" s="1"/>
  <c r="K111" i="1"/>
  <c r="J109" i="1"/>
  <c r="N109" i="1" s="1"/>
  <c r="L110" i="1"/>
  <c r="I110" i="1"/>
  <c r="M110" i="1" s="1"/>
  <c r="H112" i="1" l="1"/>
  <c r="G113" i="1" s="1"/>
  <c r="K112" i="1"/>
  <c r="J110" i="1"/>
  <c r="N110" i="1" s="1"/>
  <c r="L111" i="1"/>
  <c r="I111" i="1"/>
  <c r="M111" i="1" s="1"/>
  <c r="H113" i="1" l="1"/>
  <c r="G114" i="1" s="1"/>
  <c r="K113" i="1"/>
  <c r="J111" i="1"/>
  <c r="N111" i="1" s="1"/>
  <c r="L112" i="1"/>
  <c r="I112" i="1"/>
  <c r="M112" i="1" s="1"/>
  <c r="H114" i="1" l="1"/>
  <c r="G115" i="1" s="1"/>
  <c r="K114" i="1"/>
  <c r="J112" i="1"/>
  <c r="N112" i="1" s="1"/>
  <c r="L113" i="1"/>
  <c r="I113" i="1"/>
  <c r="M113" i="1" s="1"/>
  <c r="H115" i="1" l="1"/>
  <c r="G116" i="1" s="1"/>
  <c r="K115" i="1"/>
  <c r="J113" i="1"/>
  <c r="N113" i="1" s="1"/>
  <c r="L114" i="1"/>
  <c r="I114" i="1"/>
  <c r="M114" i="1" s="1"/>
  <c r="H116" i="1" l="1"/>
  <c r="G117" i="1" s="1"/>
  <c r="K116" i="1"/>
  <c r="J114" i="1"/>
  <c r="N114" i="1" s="1"/>
  <c r="L115" i="1"/>
  <c r="I115" i="1"/>
  <c r="M115" i="1" s="1"/>
  <c r="H117" i="1" l="1"/>
  <c r="G118" i="1" s="1"/>
  <c r="K117" i="1"/>
  <c r="J115" i="1"/>
  <c r="N115" i="1" s="1"/>
  <c r="L116" i="1"/>
  <c r="I116" i="1"/>
  <c r="M116" i="1" s="1"/>
  <c r="H118" i="1" l="1"/>
  <c r="G119" i="1" s="1"/>
  <c r="K118" i="1"/>
  <c r="J116" i="1"/>
  <c r="N116" i="1" s="1"/>
  <c r="L117" i="1"/>
  <c r="I117" i="1"/>
  <c r="M117" i="1" s="1"/>
  <c r="H119" i="1" l="1"/>
  <c r="G120" i="1" s="1"/>
  <c r="K119" i="1"/>
  <c r="J117" i="1"/>
  <c r="N117" i="1" s="1"/>
  <c r="L118" i="1"/>
  <c r="I118" i="1"/>
  <c r="M118" i="1" s="1"/>
  <c r="K120" i="1" l="1"/>
  <c r="H120" i="1"/>
  <c r="G121" i="1"/>
  <c r="J118" i="1"/>
  <c r="N118" i="1" s="1"/>
  <c r="L119" i="1"/>
  <c r="I119" i="1"/>
  <c r="M119" i="1" s="1"/>
  <c r="J119" i="1" l="1"/>
  <c r="N119" i="1" s="1"/>
  <c r="I120" i="1"/>
  <c r="M120" i="1" s="1"/>
  <c r="L120" i="1"/>
  <c r="J120" i="1"/>
  <c r="N120" i="1" s="1"/>
  <c r="K121" i="1"/>
  <c r="H121" i="1"/>
  <c r="I121" i="1" l="1"/>
  <c r="M121" i="1" s="1"/>
  <c r="L121" i="1"/>
  <c r="J121" i="1"/>
  <c r="N121" i="1" s="1"/>
  <c r="G122" i="1"/>
  <c r="K122" i="1" l="1"/>
  <c r="H122" i="1"/>
  <c r="G123" i="1" s="1"/>
  <c r="I122" i="1" l="1"/>
  <c r="M122" i="1" s="1"/>
  <c r="L122" i="1"/>
  <c r="J122" i="1"/>
  <c r="N122" i="1" s="1"/>
  <c r="K123" i="1"/>
  <c r="H123" i="1"/>
  <c r="G124" i="1" s="1"/>
  <c r="K124" i="1" l="1"/>
  <c r="H124" i="1"/>
  <c r="G125" i="1" s="1"/>
  <c r="I123" i="1"/>
  <c r="M123" i="1" s="1"/>
  <c r="L123" i="1"/>
  <c r="J123" i="1"/>
  <c r="N123" i="1" s="1"/>
  <c r="I124" i="1" l="1"/>
  <c r="M124" i="1" s="1"/>
  <c r="L124" i="1"/>
  <c r="J124" i="1"/>
  <c r="N124" i="1" s="1"/>
  <c r="K125" i="1"/>
  <c r="H125" i="1"/>
  <c r="G126" i="1" s="1"/>
  <c r="K126" i="1" l="1"/>
  <c r="H126" i="1"/>
  <c r="G127" i="1" s="1"/>
  <c r="I125" i="1"/>
  <c r="M125" i="1" s="1"/>
  <c r="L125" i="1"/>
  <c r="J125" i="1"/>
  <c r="N125" i="1" s="1"/>
  <c r="I126" i="1" l="1"/>
  <c r="M126" i="1" s="1"/>
  <c r="L126" i="1"/>
  <c r="J126" i="1"/>
  <c r="N126" i="1" s="1"/>
  <c r="K127" i="1"/>
  <c r="H127" i="1"/>
  <c r="G128" i="1" s="1"/>
  <c r="K128" i="1" l="1"/>
  <c r="H128" i="1"/>
  <c r="G129" i="1"/>
  <c r="I127" i="1"/>
  <c r="M127" i="1" s="1"/>
  <c r="L127" i="1"/>
  <c r="J127" i="1"/>
  <c r="N127" i="1" s="1"/>
  <c r="I128" i="1" l="1"/>
  <c r="M128" i="1" s="1"/>
  <c r="L128" i="1"/>
  <c r="J128" i="1"/>
  <c r="N128" i="1" s="1"/>
  <c r="K129" i="1"/>
  <c r="H129" i="1"/>
  <c r="G130" i="1" s="1"/>
  <c r="K130" i="1" l="1"/>
  <c r="H130" i="1"/>
  <c r="G131" i="1"/>
  <c r="I129" i="1"/>
  <c r="M129" i="1" s="1"/>
  <c r="L129" i="1"/>
  <c r="J129" i="1"/>
  <c r="N129" i="1" s="1"/>
  <c r="I130" i="1" l="1"/>
  <c r="M130" i="1" s="1"/>
  <c r="L130" i="1"/>
  <c r="J130" i="1"/>
  <c r="N130" i="1" s="1"/>
  <c r="H131" i="1"/>
  <c r="K131" i="1"/>
  <c r="G132" i="1"/>
  <c r="H132" i="1" l="1"/>
  <c r="K132" i="1"/>
  <c r="G133" i="1"/>
  <c r="L131" i="1"/>
  <c r="I131" i="1"/>
  <c r="M131" i="1" s="1"/>
  <c r="J131" i="1" l="1"/>
  <c r="N131" i="1" s="1"/>
  <c r="H133" i="1"/>
  <c r="K133" i="1"/>
  <c r="G134" i="1"/>
  <c r="L132" i="1"/>
  <c r="I132" i="1"/>
  <c r="M132" i="1" s="1"/>
  <c r="J132" i="1" l="1"/>
  <c r="N132" i="1" s="1"/>
  <c r="H134" i="1"/>
  <c r="K134" i="1"/>
  <c r="G135" i="1"/>
  <c r="L133" i="1"/>
  <c r="I133" i="1"/>
  <c r="M133" i="1" s="1"/>
  <c r="J133" i="1" l="1"/>
  <c r="N133" i="1" s="1"/>
  <c r="H135" i="1"/>
  <c r="K135" i="1"/>
  <c r="G136" i="1"/>
  <c r="L134" i="1"/>
  <c r="I134" i="1"/>
  <c r="M134" i="1" s="1"/>
  <c r="J134" i="1" l="1"/>
  <c r="N134" i="1" s="1"/>
  <c r="H136" i="1"/>
  <c r="K136" i="1"/>
  <c r="G137" i="1"/>
  <c r="L135" i="1"/>
  <c r="I135" i="1"/>
  <c r="M135" i="1" s="1"/>
  <c r="J135" i="1" l="1"/>
  <c r="N135" i="1" s="1"/>
  <c r="H137" i="1"/>
  <c r="K137" i="1"/>
  <c r="G138" i="1"/>
  <c r="L136" i="1"/>
  <c r="I136" i="1"/>
  <c r="M136" i="1" s="1"/>
  <c r="J136" i="1" l="1"/>
  <c r="N136" i="1" s="1"/>
  <c r="H138" i="1"/>
  <c r="K138" i="1"/>
  <c r="G139" i="1"/>
  <c r="L137" i="1"/>
  <c r="I137" i="1"/>
  <c r="M137" i="1" s="1"/>
  <c r="J137" i="1" l="1"/>
  <c r="N137" i="1" s="1"/>
  <c r="H139" i="1"/>
  <c r="K139" i="1"/>
  <c r="G140" i="1"/>
  <c r="L138" i="1"/>
  <c r="I138" i="1"/>
  <c r="M138" i="1" s="1"/>
  <c r="J138" i="1" l="1"/>
  <c r="N138" i="1" s="1"/>
  <c r="H140" i="1"/>
  <c r="K140" i="1"/>
  <c r="G141" i="1"/>
  <c r="L139" i="1"/>
  <c r="I139" i="1"/>
  <c r="M139" i="1" s="1"/>
  <c r="J139" i="1" l="1"/>
  <c r="N139" i="1" s="1"/>
  <c r="H141" i="1"/>
  <c r="K141" i="1"/>
  <c r="G142" i="1"/>
  <c r="L140" i="1"/>
  <c r="I140" i="1"/>
  <c r="M140" i="1" s="1"/>
  <c r="J140" i="1" l="1"/>
  <c r="N140" i="1" s="1"/>
  <c r="H142" i="1"/>
  <c r="K142" i="1"/>
  <c r="G143" i="1"/>
  <c r="L141" i="1"/>
  <c r="I141" i="1"/>
  <c r="M141" i="1" s="1"/>
  <c r="J141" i="1" l="1"/>
  <c r="N141" i="1" s="1"/>
  <c r="H143" i="1"/>
  <c r="K143" i="1"/>
  <c r="G144" i="1"/>
  <c r="L142" i="1"/>
  <c r="I142" i="1"/>
  <c r="M142" i="1" s="1"/>
  <c r="J142" i="1" l="1"/>
  <c r="N142" i="1" s="1"/>
  <c r="H144" i="1"/>
  <c r="K144" i="1"/>
  <c r="G145" i="1"/>
  <c r="L143" i="1"/>
  <c r="I143" i="1"/>
  <c r="M143" i="1" s="1"/>
  <c r="J143" i="1" l="1"/>
  <c r="N143" i="1" s="1"/>
  <c r="H145" i="1"/>
  <c r="K145" i="1"/>
  <c r="G146" i="1"/>
  <c r="L144" i="1"/>
  <c r="I144" i="1"/>
  <c r="M144" i="1" s="1"/>
  <c r="J144" i="1" l="1"/>
  <c r="N144" i="1" s="1"/>
  <c r="H146" i="1"/>
  <c r="K146" i="1"/>
  <c r="G147" i="1"/>
  <c r="L145" i="1"/>
  <c r="I145" i="1"/>
  <c r="M145" i="1" s="1"/>
  <c r="J145" i="1" l="1"/>
  <c r="N145" i="1" s="1"/>
  <c r="H147" i="1"/>
  <c r="K147" i="1"/>
  <c r="G148" i="1"/>
  <c r="L146" i="1"/>
  <c r="I146" i="1"/>
  <c r="M146" i="1" s="1"/>
  <c r="J146" i="1" l="1"/>
  <c r="N146" i="1" s="1"/>
  <c r="H148" i="1"/>
  <c r="K148" i="1"/>
  <c r="G149" i="1"/>
  <c r="L147" i="1"/>
  <c r="I147" i="1"/>
  <c r="M147" i="1" s="1"/>
  <c r="J147" i="1" l="1"/>
  <c r="N147" i="1" s="1"/>
  <c r="H149" i="1"/>
  <c r="K149" i="1"/>
  <c r="G150" i="1"/>
  <c r="L148" i="1"/>
  <c r="I148" i="1"/>
  <c r="M148" i="1" s="1"/>
  <c r="J148" i="1" l="1"/>
  <c r="N148" i="1" s="1"/>
  <c r="H150" i="1"/>
  <c r="K150" i="1"/>
  <c r="G151" i="1"/>
  <c r="L149" i="1"/>
  <c r="I149" i="1"/>
  <c r="M149" i="1" s="1"/>
  <c r="J149" i="1" l="1"/>
  <c r="N149" i="1" s="1"/>
  <c r="H151" i="1"/>
  <c r="K151" i="1"/>
  <c r="G152" i="1"/>
  <c r="L150" i="1"/>
  <c r="I150" i="1"/>
  <c r="M150" i="1" s="1"/>
  <c r="J150" i="1" l="1"/>
  <c r="N150" i="1" s="1"/>
  <c r="H152" i="1"/>
  <c r="K152" i="1"/>
  <c r="G153" i="1"/>
  <c r="L151" i="1"/>
  <c r="I151" i="1"/>
  <c r="M151" i="1" s="1"/>
  <c r="J151" i="1" l="1"/>
  <c r="N151" i="1" s="1"/>
  <c r="H153" i="1"/>
  <c r="K153" i="1"/>
  <c r="G154" i="1"/>
  <c r="L152" i="1"/>
  <c r="I152" i="1"/>
  <c r="M152" i="1" s="1"/>
  <c r="J152" i="1" l="1"/>
  <c r="N152" i="1" s="1"/>
  <c r="H154" i="1"/>
  <c r="K154" i="1"/>
  <c r="G155" i="1"/>
  <c r="L153" i="1"/>
  <c r="I153" i="1"/>
  <c r="M153" i="1" s="1"/>
  <c r="J153" i="1" l="1"/>
  <c r="N153" i="1" s="1"/>
  <c r="H155" i="1"/>
  <c r="K155" i="1"/>
  <c r="G156" i="1"/>
  <c r="L154" i="1"/>
  <c r="I154" i="1"/>
  <c r="M154" i="1" s="1"/>
  <c r="J154" i="1" l="1"/>
  <c r="N154" i="1" s="1"/>
  <c r="H156" i="1"/>
  <c r="K156" i="1"/>
  <c r="G157" i="1"/>
  <c r="L155" i="1"/>
  <c r="I155" i="1"/>
  <c r="M155" i="1" s="1"/>
  <c r="J155" i="1" l="1"/>
  <c r="N155" i="1" s="1"/>
  <c r="H157" i="1"/>
  <c r="K157" i="1"/>
  <c r="G158" i="1"/>
  <c r="L156" i="1"/>
  <c r="I156" i="1"/>
  <c r="M156" i="1" s="1"/>
  <c r="J156" i="1" l="1"/>
  <c r="N156" i="1" s="1"/>
  <c r="H158" i="1"/>
  <c r="K158" i="1"/>
  <c r="G159" i="1"/>
  <c r="L157" i="1"/>
  <c r="I157" i="1"/>
  <c r="M157" i="1" s="1"/>
  <c r="J157" i="1" l="1"/>
  <c r="N157" i="1" s="1"/>
  <c r="H159" i="1"/>
  <c r="K159" i="1"/>
  <c r="G160" i="1"/>
  <c r="L158" i="1"/>
  <c r="I158" i="1"/>
  <c r="M158" i="1" s="1"/>
  <c r="J158" i="1" l="1"/>
  <c r="N158" i="1" s="1"/>
  <c r="H160" i="1"/>
  <c r="K160" i="1"/>
  <c r="G161" i="1"/>
  <c r="L159" i="1"/>
  <c r="I159" i="1"/>
  <c r="M159" i="1" s="1"/>
  <c r="J159" i="1" l="1"/>
  <c r="N159" i="1" s="1"/>
  <c r="H161" i="1"/>
  <c r="K161" i="1"/>
  <c r="G162" i="1"/>
  <c r="L160" i="1"/>
  <c r="I160" i="1"/>
  <c r="M160" i="1" s="1"/>
  <c r="J160" i="1" l="1"/>
  <c r="N160" i="1" s="1"/>
  <c r="H162" i="1"/>
  <c r="K162" i="1"/>
  <c r="G163" i="1"/>
  <c r="L161" i="1"/>
  <c r="I161" i="1"/>
  <c r="M161" i="1" s="1"/>
  <c r="J161" i="1" l="1"/>
  <c r="N161" i="1" s="1"/>
  <c r="H163" i="1"/>
  <c r="K163" i="1"/>
  <c r="G164" i="1"/>
  <c r="L162" i="1"/>
  <c r="I162" i="1"/>
  <c r="M162" i="1" s="1"/>
  <c r="J162" i="1" l="1"/>
  <c r="N162" i="1" s="1"/>
  <c r="H164" i="1"/>
  <c r="K164" i="1"/>
  <c r="G165" i="1"/>
  <c r="L163" i="1"/>
  <c r="I163" i="1"/>
  <c r="M163" i="1" s="1"/>
  <c r="J163" i="1" l="1"/>
  <c r="N163" i="1" s="1"/>
  <c r="H165" i="1"/>
  <c r="K165" i="1"/>
  <c r="G166" i="1"/>
  <c r="L164" i="1"/>
  <c r="I164" i="1"/>
  <c r="M164" i="1" s="1"/>
  <c r="J164" i="1" l="1"/>
  <c r="N164" i="1" s="1"/>
  <c r="H166" i="1"/>
  <c r="K166" i="1"/>
  <c r="G167" i="1"/>
  <c r="L165" i="1"/>
  <c r="I165" i="1"/>
  <c r="M165" i="1" s="1"/>
  <c r="J165" i="1" l="1"/>
  <c r="N165" i="1" s="1"/>
  <c r="H167" i="1"/>
  <c r="K167" i="1"/>
  <c r="G168" i="1"/>
  <c r="L166" i="1"/>
  <c r="I166" i="1"/>
  <c r="M166" i="1" s="1"/>
  <c r="J166" i="1" l="1"/>
  <c r="N166" i="1" s="1"/>
  <c r="H168" i="1"/>
  <c r="K168" i="1"/>
  <c r="G169" i="1"/>
  <c r="L167" i="1"/>
  <c r="I167" i="1"/>
  <c r="M167" i="1" s="1"/>
  <c r="J167" i="1" l="1"/>
  <c r="N167" i="1" s="1"/>
  <c r="H169" i="1"/>
  <c r="K169" i="1"/>
  <c r="G170" i="1"/>
  <c r="L168" i="1"/>
  <c r="I168" i="1"/>
  <c r="M168" i="1" s="1"/>
  <c r="J168" i="1" l="1"/>
  <c r="N168" i="1" s="1"/>
  <c r="H170" i="1"/>
  <c r="K170" i="1"/>
  <c r="G171" i="1"/>
  <c r="L169" i="1"/>
  <c r="I169" i="1"/>
  <c r="M169" i="1" s="1"/>
  <c r="J169" i="1" l="1"/>
  <c r="N169" i="1" s="1"/>
  <c r="H171" i="1"/>
  <c r="K171" i="1"/>
  <c r="G172" i="1"/>
  <c r="L170" i="1"/>
  <c r="I170" i="1"/>
  <c r="M170" i="1" s="1"/>
  <c r="J170" i="1" l="1"/>
  <c r="N170" i="1" s="1"/>
  <c r="H172" i="1"/>
  <c r="K172" i="1"/>
  <c r="G173" i="1"/>
  <c r="L171" i="1"/>
  <c r="I171" i="1"/>
  <c r="M171" i="1" s="1"/>
  <c r="J171" i="1" l="1"/>
  <c r="N171" i="1" s="1"/>
  <c r="H173" i="1"/>
  <c r="G174" i="1" s="1"/>
  <c r="K173" i="1"/>
  <c r="L172" i="1"/>
  <c r="I172" i="1"/>
  <c r="M172" i="1" s="1"/>
  <c r="J172" i="1" l="1"/>
  <c r="N172" i="1" s="1"/>
  <c r="L173" i="1"/>
  <c r="I173" i="1"/>
  <c r="M173" i="1" s="1"/>
  <c r="H174" i="1"/>
  <c r="G175" i="1" s="1"/>
  <c r="K174" i="1"/>
  <c r="H175" i="1" l="1"/>
  <c r="G176" i="1" s="1"/>
  <c r="K175" i="1"/>
  <c r="L174" i="1"/>
  <c r="I174" i="1"/>
  <c r="M174" i="1" s="1"/>
  <c r="J173" i="1"/>
  <c r="N173" i="1" s="1"/>
  <c r="H176" i="1" l="1"/>
  <c r="G177" i="1" s="1"/>
  <c r="K176" i="1"/>
  <c r="J174" i="1"/>
  <c r="N174" i="1" s="1"/>
  <c r="L175" i="1"/>
  <c r="I175" i="1"/>
  <c r="M175" i="1" s="1"/>
  <c r="H177" i="1" l="1"/>
  <c r="G178" i="1" s="1"/>
  <c r="K177" i="1"/>
  <c r="J175" i="1"/>
  <c r="N175" i="1" s="1"/>
  <c r="L176" i="1"/>
  <c r="I176" i="1"/>
  <c r="M176" i="1" s="1"/>
  <c r="H178" i="1" l="1"/>
  <c r="G179" i="1" s="1"/>
  <c r="K178" i="1"/>
  <c r="J176" i="1"/>
  <c r="N176" i="1" s="1"/>
  <c r="L177" i="1"/>
  <c r="I177" i="1"/>
  <c r="M177" i="1" s="1"/>
  <c r="H179" i="1" l="1"/>
  <c r="G180" i="1" s="1"/>
  <c r="K179" i="1"/>
  <c r="J177" i="1"/>
  <c r="N177" i="1" s="1"/>
  <c r="L178" i="1"/>
  <c r="I178" i="1"/>
  <c r="M178" i="1" s="1"/>
  <c r="H180" i="1" l="1"/>
  <c r="G181" i="1" s="1"/>
  <c r="K180" i="1"/>
  <c r="J178" i="1"/>
  <c r="N178" i="1" s="1"/>
  <c r="L179" i="1"/>
  <c r="I179" i="1"/>
  <c r="M179" i="1" s="1"/>
  <c r="H181" i="1" l="1"/>
  <c r="G182" i="1" s="1"/>
  <c r="K181" i="1"/>
  <c r="J179" i="1"/>
  <c r="N179" i="1" s="1"/>
  <c r="L180" i="1"/>
  <c r="I180" i="1"/>
  <c r="M180" i="1" s="1"/>
  <c r="H182" i="1" l="1"/>
  <c r="G183" i="1" s="1"/>
  <c r="K182" i="1"/>
  <c r="J180" i="1"/>
  <c r="N180" i="1" s="1"/>
  <c r="L181" i="1"/>
  <c r="I181" i="1"/>
  <c r="M181" i="1" s="1"/>
  <c r="H183" i="1" l="1"/>
  <c r="G184" i="1" s="1"/>
  <c r="K183" i="1"/>
  <c r="J181" i="1"/>
  <c r="N181" i="1" s="1"/>
  <c r="L182" i="1"/>
  <c r="I182" i="1"/>
  <c r="M182" i="1" s="1"/>
  <c r="H184" i="1" l="1"/>
  <c r="G185" i="1" s="1"/>
  <c r="K184" i="1"/>
  <c r="J182" i="1"/>
  <c r="N182" i="1" s="1"/>
  <c r="L183" i="1"/>
  <c r="I183" i="1"/>
  <c r="M183" i="1" s="1"/>
  <c r="H185" i="1" l="1"/>
  <c r="G186" i="1" s="1"/>
  <c r="K185" i="1"/>
  <c r="J183" i="1"/>
  <c r="N183" i="1" s="1"/>
  <c r="L184" i="1"/>
  <c r="I184" i="1"/>
  <c r="M184" i="1" s="1"/>
  <c r="H186" i="1" l="1"/>
  <c r="G187" i="1" s="1"/>
  <c r="K186" i="1"/>
  <c r="J184" i="1"/>
  <c r="N184" i="1" s="1"/>
  <c r="L185" i="1"/>
  <c r="I185" i="1"/>
  <c r="M185" i="1" s="1"/>
  <c r="H187" i="1" l="1"/>
  <c r="G188" i="1" s="1"/>
  <c r="K187" i="1"/>
  <c r="J185" i="1"/>
  <c r="N185" i="1" s="1"/>
  <c r="L186" i="1"/>
  <c r="I186" i="1"/>
  <c r="M186" i="1" s="1"/>
  <c r="H188" i="1" l="1"/>
  <c r="G189" i="1" s="1"/>
  <c r="K188" i="1"/>
  <c r="J186" i="1"/>
  <c r="N186" i="1" s="1"/>
  <c r="L187" i="1"/>
  <c r="I187" i="1"/>
  <c r="M187" i="1" s="1"/>
  <c r="H189" i="1" l="1"/>
  <c r="G190" i="1" s="1"/>
  <c r="K189" i="1"/>
  <c r="J187" i="1"/>
  <c r="N187" i="1" s="1"/>
  <c r="L188" i="1"/>
  <c r="I188" i="1"/>
  <c r="M188" i="1" s="1"/>
  <c r="H190" i="1" l="1"/>
  <c r="G191" i="1" s="1"/>
  <c r="K190" i="1"/>
  <c r="J188" i="1"/>
  <c r="N188" i="1" s="1"/>
  <c r="L189" i="1"/>
  <c r="I189" i="1"/>
  <c r="M189" i="1" s="1"/>
  <c r="H191" i="1" l="1"/>
  <c r="G192" i="1" s="1"/>
  <c r="K191" i="1"/>
  <c r="J189" i="1"/>
  <c r="N189" i="1" s="1"/>
  <c r="L190" i="1"/>
  <c r="I190" i="1"/>
  <c r="M190" i="1" s="1"/>
  <c r="H192" i="1" l="1"/>
  <c r="G193" i="1" s="1"/>
  <c r="K192" i="1"/>
  <c r="J190" i="1"/>
  <c r="N190" i="1" s="1"/>
  <c r="L191" i="1"/>
  <c r="I191" i="1"/>
  <c r="M191" i="1" s="1"/>
  <c r="H193" i="1" l="1"/>
  <c r="G194" i="1" s="1"/>
  <c r="K193" i="1"/>
  <c r="J191" i="1"/>
  <c r="N191" i="1" s="1"/>
  <c r="L192" i="1"/>
  <c r="I192" i="1"/>
  <c r="M192" i="1" s="1"/>
  <c r="H194" i="1" l="1"/>
  <c r="K194" i="1"/>
  <c r="J192" i="1"/>
  <c r="N192" i="1" s="1"/>
  <c r="L193" i="1"/>
  <c r="I193" i="1"/>
  <c r="M193" i="1" s="1"/>
  <c r="J193" i="1" l="1"/>
  <c r="N193" i="1" s="1"/>
  <c r="L194" i="1"/>
  <c r="I194" i="1"/>
  <c r="M194" i="1" s="1"/>
  <c r="G195" i="1"/>
  <c r="H195" i="1" l="1"/>
  <c r="G196" i="1" s="1"/>
  <c r="K195" i="1"/>
  <c r="J194" i="1"/>
  <c r="N194" i="1" s="1"/>
  <c r="H196" i="1" l="1"/>
  <c r="G197" i="1" s="1"/>
  <c r="K196" i="1"/>
  <c r="L195" i="1"/>
  <c r="I195" i="1"/>
  <c r="M195" i="1" s="1"/>
  <c r="H197" i="1" l="1"/>
  <c r="G198" i="1" s="1"/>
  <c r="K197" i="1"/>
  <c r="J195" i="1"/>
  <c r="N195" i="1" s="1"/>
  <c r="L196" i="1"/>
  <c r="I196" i="1"/>
  <c r="M196" i="1" s="1"/>
  <c r="H198" i="1" l="1"/>
  <c r="G199" i="1" s="1"/>
  <c r="K198" i="1"/>
  <c r="J196" i="1"/>
  <c r="N196" i="1" s="1"/>
  <c r="L197" i="1"/>
  <c r="I197" i="1"/>
  <c r="M197" i="1" s="1"/>
  <c r="H199" i="1" l="1"/>
  <c r="G200" i="1" s="1"/>
  <c r="K199" i="1"/>
  <c r="J197" i="1"/>
  <c r="N197" i="1" s="1"/>
  <c r="L198" i="1"/>
  <c r="I198" i="1"/>
  <c r="M198" i="1" s="1"/>
  <c r="H200" i="1" l="1"/>
  <c r="G201" i="1" s="1"/>
  <c r="K200" i="1"/>
  <c r="J198" i="1"/>
  <c r="N198" i="1" s="1"/>
  <c r="L199" i="1"/>
  <c r="I199" i="1"/>
  <c r="M199" i="1" s="1"/>
  <c r="H201" i="1" l="1"/>
  <c r="G202" i="1" s="1"/>
  <c r="K201" i="1"/>
  <c r="J199" i="1"/>
  <c r="N199" i="1" s="1"/>
  <c r="L200" i="1"/>
  <c r="I200" i="1"/>
  <c r="M200" i="1" s="1"/>
  <c r="H202" i="1" l="1"/>
  <c r="G203" i="1" s="1"/>
  <c r="K202" i="1"/>
  <c r="J200" i="1"/>
  <c r="N200" i="1" s="1"/>
  <c r="L201" i="1"/>
  <c r="I201" i="1"/>
  <c r="M201" i="1" s="1"/>
  <c r="H203" i="1" l="1"/>
  <c r="G204" i="1" s="1"/>
  <c r="K203" i="1"/>
  <c r="J201" i="1"/>
  <c r="N201" i="1" s="1"/>
  <c r="L202" i="1"/>
  <c r="I202" i="1"/>
  <c r="M202" i="1" s="1"/>
  <c r="H204" i="1" l="1"/>
  <c r="G205" i="1" s="1"/>
  <c r="K204" i="1"/>
  <c r="J202" i="1"/>
  <c r="N202" i="1" s="1"/>
  <c r="L203" i="1"/>
  <c r="I203" i="1"/>
  <c r="M203" i="1" s="1"/>
  <c r="H205" i="1" l="1"/>
  <c r="G206" i="1" s="1"/>
  <c r="K205" i="1"/>
  <c r="J203" i="1"/>
  <c r="N203" i="1" s="1"/>
  <c r="L204" i="1"/>
  <c r="I204" i="1"/>
  <c r="M204" i="1" s="1"/>
  <c r="H206" i="1" l="1"/>
  <c r="G207" i="1" s="1"/>
  <c r="K206" i="1"/>
  <c r="J204" i="1"/>
  <c r="N204" i="1" s="1"/>
  <c r="L205" i="1"/>
  <c r="I205" i="1"/>
  <c r="M205" i="1" s="1"/>
  <c r="H207" i="1" l="1"/>
  <c r="G208" i="1" s="1"/>
  <c r="K207" i="1"/>
  <c r="J205" i="1"/>
  <c r="N205" i="1" s="1"/>
  <c r="L206" i="1"/>
  <c r="I206" i="1"/>
  <c r="M206" i="1" s="1"/>
  <c r="H208" i="1" l="1"/>
  <c r="G209" i="1" s="1"/>
  <c r="K208" i="1"/>
  <c r="J206" i="1"/>
  <c r="N206" i="1" s="1"/>
  <c r="L207" i="1"/>
  <c r="I207" i="1"/>
  <c r="M207" i="1" s="1"/>
  <c r="J207" i="1" l="1"/>
  <c r="N207" i="1" s="1"/>
  <c r="H209" i="1"/>
  <c r="G210" i="1" s="1"/>
  <c r="K209" i="1"/>
  <c r="L208" i="1"/>
  <c r="I208" i="1"/>
  <c r="M208" i="1" s="1"/>
  <c r="H210" i="1" l="1"/>
  <c r="G211" i="1" s="1"/>
  <c r="K210" i="1"/>
  <c r="J208" i="1"/>
  <c r="N208" i="1" s="1"/>
  <c r="L209" i="1"/>
  <c r="I209" i="1"/>
  <c r="M209" i="1" s="1"/>
  <c r="J209" i="1" l="1"/>
  <c r="N209" i="1" s="1"/>
  <c r="H211" i="1"/>
  <c r="G212" i="1" s="1"/>
  <c r="K211" i="1"/>
  <c r="L210" i="1"/>
  <c r="I210" i="1"/>
  <c r="M210" i="1" s="1"/>
  <c r="J210" i="1" l="1"/>
  <c r="N210" i="1" s="1"/>
  <c r="H212" i="1"/>
  <c r="G213" i="1" s="1"/>
  <c r="K212" i="1"/>
  <c r="L211" i="1"/>
  <c r="I211" i="1"/>
  <c r="M211" i="1" s="1"/>
  <c r="H213" i="1" l="1"/>
  <c r="G214" i="1" s="1"/>
  <c r="K213" i="1"/>
  <c r="J211" i="1"/>
  <c r="N211" i="1" s="1"/>
  <c r="L212" i="1"/>
  <c r="I212" i="1"/>
  <c r="M212" i="1" s="1"/>
  <c r="H214" i="1" l="1"/>
  <c r="G215" i="1" s="1"/>
  <c r="K214" i="1"/>
  <c r="J212" i="1"/>
  <c r="N212" i="1" s="1"/>
  <c r="L213" i="1"/>
  <c r="I213" i="1"/>
  <c r="M213" i="1" s="1"/>
  <c r="H215" i="1" l="1"/>
  <c r="G216" i="1" s="1"/>
  <c r="K215" i="1"/>
  <c r="J213" i="1"/>
  <c r="N213" i="1" s="1"/>
  <c r="L214" i="1"/>
  <c r="I214" i="1"/>
  <c r="M214" i="1" s="1"/>
  <c r="H216" i="1" l="1"/>
  <c r="G217" i="1" s="1"/>
  <c r="K216" i="1"/>
  <c r="J214" i="1"/>
  <c r="N214" i="1" s="1"/>
  <c r="L215" i="1"/>
  <c r="I215" i="1"/>
  <c r="M215" i="1" s="1"/>
  <c r="H217" i="1" l="1"/>
  <c r="G218" i="1" s="1"/>
  <c r="K217" i="1"/>
  <c r="J215" i="1"/>
  <c r="N215" i="1" s="1"/>
  <c r="L216" i="1"/>
  <c r="I216" i="1"/>
  <c r="M216" i="1" s="1"/>
  <c r="H218" i="1" l="1"/>
  <c r="G219" i="1" s="1"/>
  <c r="K218" i="1"/>
  <c r="J216" i="1"/>
  <c r="N216" i="1" s="1"/>
  <c r="L217" i="1"/>
  <c r="I217" i="1"/>
  <c r="M217" i="1" s="1"/>
  <c r="H219" i="1" l="1"/>
  <c r="G220" i="1" s="1"/>
  <c r="K219" i="1"/>
  <c r="J217" i="1"/>
  <c r="N217" i="1" s="1"/>
  <c r="L218" i="1"/>
  <c r="I218" i="1"/>
  <c r="M218" i="1" s="1"/>
  <c r="H220" i="1" l="1"/>
  <c r="G221" i="1" s="1"/>
  <c r="K220" i="1"/>
  <c r="J218" i="1"/>
  <c r="N218" i="1" s="1"/>
  <c r="L219" i="1"/>
  <c r="I219" i="1"/>
  <c r="M219" i="1" s="1"/>
  <c r="H221" i="1" l="1"/>
  <c r="G222" i="1" s="1"/>
  <c r="K221" i="1"/>
  <c r="J219" i="1"/>
  <c r="N219" i="1" s="1"/>
  <c r="L220" i="1"/>
  <c r="I220" i="1"/>
  <c r="M220" i="1" s="1"/>
  <c r="H222" i="1" l="1"/>
  <c r="G223" i="1" s="1"/>
  <c r="K222" i="1"/>
  <c r="J220" i="1"/>
  <c r="N220" i="1" s="1"/>
  <c r="L221" i="1"/>
  <c r="I221" i="1"/>
  <c r="M221" i="1" s="1"/>
  <c r="H223" i="1" l="1"/>
  <c r="G224" i="1" s="1"/>
  <c r="K223" i="1"/>
  <c r="J221" i="1"/>
  <c r="N221" i="1" s="1"/>
  <c r="L222" i="1"/>
  <c r="I222" i="1"/>
  <c r="M222" i="1" s="1"/>
  <c r="H224" i="1" l="1"/>
  <c r="G225" i="1" s="1"/>
  <c r="K224" i="1"/>
  <c r="J222" i="1"/>
  <c r="N222" i="1" s="1"/>
  <c r="L223" i="1"/>
  <c r="I223" i="1"/>
  <c r="M223" i="1" s="1"/>
  <c r="H225" i="1" l="1"/>
  <c r="G226" i="1" s="1"/>
  <c r="K225" i="1"/>
  <c r="J223" i="1"/>
  <c r="N223" i="1" s="1"/>
  <c r="L224" i="1"/>
  <c r="I224" i="1"/>
  <c r="M224" i="1" s="1"/>
  <c r="H226" i="1" l="1"/>
  <c r="K226" i="1"/>
  <c r="J224" i="1"/>
  <c r="N224" i="1" s="1"/>
  <c r="L225" i="1"/>
  <c r="I225" i="1"/>
  <c r="M225" i="1" s="1"/>
  <c r="J225" i="1" l="1"/>
  <c r="N225" i="1" s="1"/>
  <c r="L226" i="1"/>
  <c r="I226" i="1"/>
  <c r="M226" i="1" s="1"/>
  <c r="G227" i="1"/>
  <c r="H227" i="1" l="1"/>
  <c r="G228" i="1" s="1"/>
  <c r="K227" i="1"/>
  <c r="J226" i="1"/>
  <c r="N226" i="1" s="1"/>
  <c r="H228" i="1" l="1"/>
  <c r="G229" i="1" s="1"/>
  <c r="K228" i="1"/>
  <c r="L227" i="1"/>
  <c r="I227" i="1"/>
  <c r="M227" i="1" s="1"/>
  <c r="H229" i="1" l="1"/>
  <c r="G230" i="1" s="1"/>
  <c r="K229" i="1"/>
  <c r="J227" i="1"/>
  <c r="N227" i="1" s="1"/>
  <c r="L228" i="1"/>
  <c r="I228" i="1"/>
  <c r="M228" i="1" s="1"/>
  <c r="H230" i="1" l="1"/>
  <c r="G231" i="1" s="1"/>
  <c r="K230" i="1"/>
  <c r="J228" i="1"/>
  <c r="N228" i="1" s="1"/>
  <c r="L229" i="1"/>
  <c r="I229" i="1"/>
  <c r="M229" i="1" s="1"/>
  <c r="H231" i="1" l="1"/>
  <c r="G232" i="1" s="1"/>
  <c r="K231" i="1"/>
  <c r="J229" i="1"/>
  <c r="N229" i="1" s="1"/>
  <c r="L230" i="1"/>
  <c r="I230" i="1"/>
  <c r="M230" i="1" s="1"/>
  <c r="H232" i="1" l="1"/>
  <c r="G233" i="1" s="1"/>
  <c r="K232" i="1"/>
  <c r="J230" i="1"/>
  <c r="N230" i="1" s="1"/>
  <c r="L231" i="1"/>
  <c r="I231" i="1"/>
  <c r="M231" i="1" s="1"/>
  <c r="H233" i="1" l="1"/>
  <c r="G234" i="1" s="1"/>
  <c r="K233" i="1"/>
  <c r="J231" i="1"/>
  <c r="N231" i="1" s="1"/>
  <c r="L232" i="1"/>
  <c r="I232" i="1"/>
  <c r="M232" i="1" s="1"/>
  <c r="H234" i="1" l="1"/>
  <c r="G235" i="1" s="1"/>
  <c r="K234" i="1"/>
  <c r="J232" i="1"/>
  <c r="N232" i="1" s="1"/>
  <c r="L233" i="1"/>
  <c r="I233" i="1"/>
  <c r="M233" i="1" s="1"/>
  <c r="H235" i="1" l="1"/>
  <c r="G236" i="1" s="1"/>
  <c r="K235" i="1"/>
  <c r="J233" i="1"/>
  <c r="N233" i="1" s="1"/>
  <c r="L234" i="1"/>
  <c r="I234" i="1"/>
  <c r="M234" i="1" s="1"/>
  <c r="H236" i="1" l="1"/>
  <c r="G237" i="1" s="1"/>
  <c r="K236" i="1"/>
  <c r="J234" i="1"/>
  <c r="N234" i="1" s="1"/>
  <c r="L235" i="1"/>
  <c r="I235" i="1"/>
  <c r="M235" i="1" s="1"/>
  <c r="H237" i="1" l="1"/>
  <c r="G238" i="1" s="1"/>
  <c r="K237" i="1"/>
  <c r="J235" i="1"/>
  <c r="N235" i="1" s="1"/>
  <c r="L236" i="1"/>
  <c r="I236" i="1"/>
  <c r="M236" i="1" s="1"/>
  <c r="H238" i="1" l="1"/>
  <c r="G239" i="1" s="1"/>
  <c r="K238" i="1"/>
  <c r="J236" i="1"/>
  <c r="N236" i="1" s="1"/>
  <c r="L237" i="1"/>
  <c r="I237" i="1"/>
  <c r="M237" i="1" s="1"/>
  <c r="H239" i="1" l="1"/>
  <c r="G240" i="1" s="1"/>
  <c r="K239" i="1"/>
  <c r="J237" i="1"/>
  <c r="N237" i="1" s="1"/>
  <c r="L238" i="1"/>
  <c r="I238" i="1"/>
  <c r="M238" i="1" s="1"/>
  <c r="H240" i="1" l="1"/>
  <c r="G241" i="1" s="1"/>
  <c r="K240" i="1"/>
  <c r="J238" i="1"/>
  <c r="N238" i="1" s="1"/>
  <c r="L239" i="1"/>
  <c r="I239" i="1"/>
  <c r="M239" i="1" s="1"/>
  <c r="H241" i="1" l="1"/>
  <c r="G242" i="1" s="1"/>
  <c r="K241" i="1"/>
  <c r="J239" i="1"/>
  <c r="N239" i="1" s="1"/>
  <c r="L240" i="1"/>
  <c r="I240" i="1"/>
  <c r="M240" i="1" s="1"/>
  <c r="H242" i="1" l="1"/>
  <c r="G243" i="1" s="1"/>
  <c r="K242" i="1"/>
  <c r="J240" i="1"/>
  <c r="N240" i="1" s="1"/>
  <c r="L241" i="1"/>
  <c r="I241" i="1"/>
  <c r="M241" i="1" s="1"/>
  <c r="H243" i="1" l="1"/>
  <c r="G244" i="1" s="1"/>
  <c r="K243" i="1"/>
  <c r="J241" i="1"/>
  <c r="N241" i="1" s="1"/>
  <c r="L242" i="1"/>
  <c r="I242" i="1"/>
  <c r="M242" i="1" s="1"/>
  <c r="H244" i="1" l="1"/>
  <c r="G245" i="1" s="1"/>
  <c r="K244" i="1"/>
  <c r="J242" i="1"/>
  <c r="N242" i="1" s="1"/>
  <c r="L243" i="1"/>
  <c r="I243" i="1"/>
  <c r="M243" i="1" s="1"/>
  <c r="H245" i="1" l="1"/>
  <c r="G246" i="1" s="1"/>
  <c r="K245" i="1"/>
  <c r="J243" i="1"/>
  <c r="N243" i="1" s="1"/>
  <c r="L244" i="1"/>
  <c r="I244" i="1"/>
  <c r="M244" i="1" s="1"/>
  <c r="H246" i="1" l="1"/>
  <c r="G247" i="1" s="1"/>
  <c r="K246" i="1"/>
  <c r="J244" i="1"/>
  <c r="N244" i="1" s="1"/>
  <c r="L245" i="1"/>
  <c r="I245" i="1"/>
  <c r="M245" i="1" s="1"/>
  <c r="H247" i="1" l="1"/>
  <c r="K247" i="1"/>
  <c r="J245" i="1"/>
  <c r="N245" i="1" s="1"/>
  <c r="L246" i="1"/>
  <c r="I246" i="1"/>
  <c r="M246" i="1" s="1"/>
  <c r="J246" i="1" l="1"/>
  <c r="N246" i="1" s="1"/>
  <c r="L247" i="1"/>
  <c r="I247" i="1"/>
  <c r="M247" i="1" s="1"/>
  <c r="J247" i="1" l="1"/>
  <c r="N247" i="1" s="1"/>
</calcChain>
</file>

<file path=xl/sharedStrings.xml><?xml version="1.0" encoding="utf-8"?>
<sst xmlns="http://schemas.openxmlformats.org/spreadsheetml/2006/main" count="17" uniqueCount="13">
  <si>
    <t>TR</t>
  </si>
  <si>
    <t>Qtde Total</t>
  </si>
  <si>
    <t>Juros</t>
  </si>
  <si>
    <t xml:space="preserve">PARÂMETROS </t>
  </si>
  <si>
    <t>FLUXO CETIP - Junior</t>
  </si>
  <si>
    <t>Parcela</t>
  </si>
  <si>
    <t>Vencto.</t>
  </si>
  <si>
    <t>Nº Dias</t>
  </si>
  <si>
    <t>% Amortização</t>
  </si>
  <si>
    <t>Saldo Inicial</t>
  </si>
  <si>
    <t>Amortização</t>
  </si>
  <si>
    <t>Total a pagar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</si>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</sst>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000"/>
    <numFmt numFmtId="165" formatCode="0.0000%"/>
    <numFmt numFmtId="166" formatCode="#,##0.0_);\(#,##0.0\);#,##0.0_);@_)"/>
    <numFmt numFmtId="167" formatCode="#,##0.00_);\(#,##0.00\);#,##0.00_);@_)"/>
    <numFmt numFmtId="168" formatCode="General_)"/>
    <numFmt numFmtId="169" formatCode="00"/>
    <numFmt numFmtId="170" formatCode="0.000000%"/>
    <numFmt numFmtId="171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3" fillId="0" borderId="0" applyFont="0" applyFill="0" applyBorder="0" applyProtection="0">
      <alignment horizontal="right"/>
    </xf>
  </cellStyleXfs>
  <cellXfs count="33">
    <xf numFmtId="0" fontId="0" fillId="0" borderId="0" xfId="0"/>
    <xf numFmtId="0" fontId="2" fillId="0" borderId="0" xfId="2" applyFont="1"/>
    <xf numFmtId="164" fontId="2" fillId="0" borderId="0" xfId="2" applyNumberFormat="1" applyFont="1" applyAlignment="1">
      <alignment horizontal="center"/>
    </xf>
    <xf numFmtId="0" fontId="2" fillId="0" borderId="0" xfId="2" applyFont="1" applyBorder="1"/>
    <xf numFmtId="0" fontId="6" fillId="0" borderId="0" xfId="4" applyNumberFormat="1" applyFont="1"/>
    <xf numFmtId="0" fontId="4" fillId="0" borderId="0" xfId="2" applyFont="1" applyBorder="1"/>
    <xf numFmtId="167" fontId="2" fillId="2" borderId="0" xfId="1" applyNumberFormat="1" applyFont="1" applyFill="1" applyBorder="1" applyAlignment="1">
      <alignment horizontal="center"/>
    </xf>
    <xf numFmtId="164" fontId="2" fillId="3" borderId="2" xfId="2" applyNumberFormat="1" applyFont="1" applyFill="1" applyBorder="1" applyAlignment="1">
      <alignment horizontal="center"/>
    </xf>
    <xf numFmtId="1" fontId="2" fillId="3" borderId="3" xfId="2" applyNumberFormat="1" applyFont="1" applyFill="1" applyBorder="1"/>
    <xf numFmtId="165" fontId="2" fillId="3" borderId="3" xfId="2" applyNumberFormat="1" applyFont="1" applyFill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 applyAlignment="1"/>
    <xf numFmtId="164" fontId="4" fillId="0" borderId="1" xfId="2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169" fontId="2" fillId="0" borderId="1" xfId="2" applyNumberFormat="1" applyFont="1" applyBorder="1" applyAlignment="1">
      <alignment horizontal="center"/>
    </xf>
    <xf numFmtId="14" fontId="2" fillId="0" borderId="1" xfId="2" applyNumberFormat="1" applyFont="1" applyBorder="1" applyAlignment="1">
      <alignment horizontal="center"/>
    </xf>
    <xf numFmtId="170" fontId="2" fillId="0" borderId="1" xfId="2" applyNumberFormat="1" applyFont="1" applyFill="1" applyBorder="1" applyAlignment="1">
      <alignment horizontal="center"/>
    </xf>
    <xf numFmtId="165" fontId="2" fillId="0" borderId="1" xfId="2" applyNumberFormat="1" applyFont="1" applyFill="1" applyBorder="1" applyAlignment="1">
      <alignment horizontal="center"/>
    </xf>
    <xf numFmtId="4" fontId="2" fillId="4" borderId="1" xfId="5" applyNumberFormat="1" applyFont="1" applyFill="1" applyBorder="1" applyAlignment="1"/>
    <xf numFmtId="4" fontId="2" fillId="0" borderId="1" xfId="5" applyNumberFormat="1" applyFont="1" applyBorder="1" applyAlignment="1"/>
    <xf numFmtId="165" fontId="4" fillId="0" borderId="0" xfId="2" applyNumberFormat="1" applyFont="1" applyAlignment="1">
      <alignment horizontal="center"/>
    </xf>
    <xf numFmtId="43" fontId="4" fillId="0" borderId="0" xfId="1" applyFont="1" applyAlignment="1">
      <alignment horizontal="right"/>
    </xf>
    <xf numFmtId="165" fontId="2" fillId="0" borderId="1" xfId="3" applyNumberFormat="1" applyFont="1" applyFill="1" applyBorder="1" applyAlignment="1">
      <alignment horizontal="center"/>
    </xf>
    <xf numFmtId="43" fontId="2" fillId="0" borderId="0" xfId="1" applyFont="1" applyAlignment="1">
      <alignment horizontal="right"/>
    </xf>
    <xf numFmtId="171" fontId="2" fillId="0" borderId="0" xfId="2" applyNumberFormat="1" applyFont="1"/>
    <xf numFmtId="169" fontId="2" fillId="0" borderId="1" xfId="2" applyNumberFormat="1" applyFont="1" applyFill="1" applyBorder="1" applyAlignment="1">
      <alignment horizontal="center"/>
    </xf>
    <xf numFmtId="0" fontId="2" fillId="0" borderId="0" xfId="2" applyFont="1" applyFill="1"/>
    <xf numFmtId="43" fontId="2" fillId="0" borderId="0" xfId="1" applyFont="1" applyFill="1" applyAlignment="1">
      <alignment horizontal="right"/>
    </xf>
    <xf numFmtId="0" fontId="4" fillId="0" borderId="1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</cellXfs>
  <cellStyles count="6">
    <cellStyle name="Normal" xfId="0" builtinId="0"/>
    <cellStyle name="Normal 24" xfId="4"/>
    <cellStyle name="Normal_Fluxos financeiros_08_07 2" xfId="2"/>
    <cellStyle name="Porcentagem_Fluxos financeiros_08_07 2" xfId="3"/>
    <cellStyle name="Separador de milhares 2 2" xf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Publico\Diversos\ADM.%20DE%20CRI\S&#201;RIE%202015-XXX%20(HSBC_FGTS)\Encaminhado%20para%20a%20CEF\01_16.03.15\CRI%20HSBC_19.02.2015_200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"/>
      <sheetName val="Cálculos"/>
      <sheetName val="Carteira"/>
      <sheetName val="Fluxo CRI"/>
      <sheetName val="Anexo II do TS"/>
      <sheetName val="Tabela de Custos"/>
      <sheetName val="Base BS Fluxo dia 1"/>
      <sheetName val="FF (Senior)"/>
      <sheetName val="FF (Junior)"/>
      <sheetName val="SBA"/>
      <sheetName val="TA"/>
    </sheetNames>
    <sheetDataSet>
      <sheetData sheetId="0"/>
      <sheetData sheetId="1">
        <row r="3">
          <cell r="H3">
            <v>0.06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7"/>
  <sheetViews>
    <sheetView showGridLines="0" tabSelected="1" zoomScale="80" zoomScaleNormal="80" workbookViewId="0">
      <pane ySplit="5" topLeftCell="A6" activePane="bottomLeft" state="frozenSplit"/>
      <selection pane="bottomLeft" activeCell="L3" sqref="L3"/>
    </sheetView>
  </sheetViews>
  <sheetFormatPr defaultRowHeight="12.75" x14ac:dyDescent="0.2"/>
  <cols>
    <col min="1" max="1" width="1.7109375" style="1" customWidth="1"/>
    <col min="2" max="2" width="12.42578125" style="1" customWidth="1"/>
    <col min="3" max="3" width="14.5703125" style="2" customWidth="1"/>
    <col min="4" max="4" width="11.7109375" style="2" customWidth="1"/>
    <col min="5" max="5" width="18.140625" style="2" customWidth="1"/>
    <col min="6" max="6" width="10" style="2" customWidth="1"/>
    <col min="7" max="7" width="18.42578125" style="1" customWidth="1"/>
    <col min="8" max="8" width="17.85546875" style="1" customWidth="1"/>
    <col min="9" max="9" width="16.7109375" style="1" customWidth="1"/>
    <col min="10" max="10" width="15.7109375" style="1" customWidth="1"/>
    <col min="11" max="11" width="16.28515625" style="1" customWidth="1"/>
    <col min="12" max="13" width="15.28515625" style="1" customWidth="1"/>
    <col min="14" max="14" width="15.85546875" style="1" customWidth="1"/>
    <col min="15" max="15" width="15.42578125" style="1" bestFit="1" customWidth="1"/>
    <col min="16" max="16" width="13.140625" style="1" bestFit="1" customWidth="1"/>
    <col min="17" max="250" width="9.140625" style="1"/>
    <col min="251" max="251" width="1.7109375" style="1" customWidth="1"/>
    <col min="252" max="252" width="12.42578125" style="1" customWidth="1"/>
    <col min="253" max="253" width="14.5703125" style="1" customWidth="1"/>
    <col min="254" max="254" width="11.7109375" style="1" customWidth="1"/>
    <col min="255" max="255" width="18.140625" style="1" customWidth="1"/>
    <col min="256" max="256" width="15.5703125" style="1" customWidth="1"/>
    <col min="257" max="257" width="18.42578125" style="1" customWidth="1"/>
    <col min="258" max="258" width="17.85546875" style="1" customWidth="1"/>
    <col min="259" max="259" width="16.7109375" style="1" customWidth="1"/>
    <col min="260" max="260" width="15.7109375" style="1" customWidth="1"/>
    <col min="261" max="261" width="16.28515625" style="1" customWidth="1"/>
    <col min="262" max="263" width="15.28515625" style="1" customWidth="1"/>
    <col min="264" max="264" width="15.85546875" style="1" customWidth="1"/>
    <col min="265" max="506" width="9.140625" style="1"/>
    <col min="507" max="507" width="1.7109375" style="1" customWidth="1"/>
    <col min="508" max="508" width="12.42578125" style="1" customWidth="1"/>
    <col min="509" max="509" width="14.5703125" style="1" customWidth="1"/>
    <col min="510" max="510" width="11.7109375" style="1" customWidth="1"/>
    <col min="511" max="511" width="18.140625" style="1" customWidth="1"/>
    <col min="512" max="512" width="15.5703125" style="1" customWidth="1"/>
    <col min="513" max="513" width="18.42578125" style="1" customWidth="1"/>
    <col min="514" max="514" width="17.85546875" style="1" customWidth="1"/>
    <col min="515" max="515" width="16.7109375" style="1" customWidth="1"/>
    <col min="516" max="516" width="15.7109375" style="1" customWidth="1"/>
    <col min="517" max="517" width="16.28515625" style="1" customWidth="1"/>
    <col min="518" max="519" width="15.28515625" style="1" customWidth="1"/>
    <col min="520" max="520" width="15.85546875" style="1" customWidth="1"/>
    <col min="521" max="762" width="9.140625" style="1"/>
    <col min="763" max="763" width="1.7109375" style="1" customWidth="1"/>
    <col min="764" max="764" width="12.42578125" style="1" customWidth="1"/>
    <col min="765" max="765" width="14.5703125" style="1" customWidth="1"/>
    <col min="766" max="766" width="11.7109375" style="1" customWidth="1"/>
    <col min="767" max="767" width="18.140625" style="1" customWidth="1"/>
    <col min="768" max="768" width="15.5703125" style="1" customWidth="1"/>
    <col min="769" max="769" width="18.42578125" style="1" customWidth="1"/>
    <col min="770" max="770" width="17.85546875" style="1" customWidth="1"/>
    <col min="771" max="771" width="16.7109375" style="1" customWidth="1"/>
    <col min="772" max="772" width="15.7109375" style="1" customWidth="1"/>
    <col min="773" max="773" width="16.28515625" style="1" customWidth="1"/>
    <col min="774" max="775" width="15.28515625" style="1" customWidth="1"/>
    <col min="776" max="776" width="15.85546875" style="1" customWidth="1"/>
    <col min="777" max="1018" width="9.140625" style="1"/>
    <col min="1019" max="1019" width="1.7109375" style="1" customWidth="1"/>
    <col min="1020" max="1020" width="12.42578125" style="1" customWidth="1"/>
    <col min="1021" max="1021" width="14.5703125" style="1" customWidth="1"/>
    <col min="1022" max="1022" width="11.7109375" style="1" customWidth="1"/>
    <col min="1023" max="1023" width="18.140625" style="1" customWidth="1"/>
    <col min="1024" max="1024" width="15.5703125" style="1" customWidth="1"/>
    <col min="1025" max="1025" width="18.42578125" style="1" customWidth="1"/>
    <col min="1026" max="1026" width="17.85546875" style="1" customWidth="1"/>
    <col min="1027" max="1027" width="16.7109375" style="1" customWidth="1"/>
    <col min="1028" max="1028" width="15.7109375" style="1" customWidth="1"/>
    <col min="1029" max="1029" width="16.28515625" style="1" customWidth="1"/>
    <col min="1030" max="1031" width="15.28515625" style="1" customWidth="1"/>
    <col min="1032" max="1032" width="15.85546875" style="1" customWidth="1"/>
    <col min="1033" max="1274" width="9.140625" style="1"/>
    <col min="1275" max="1275" width="1.7109375" style="1" customWidth="1"/>
    <col min="1276" max="1276" width="12.42578125" style="1" customWidth="1"/>
    <col min="1277" max="1277" width="14.5703125" style="1" customWidth="1"/>
    <col min="1278" max="1278" width="11.7109375" style="1" customWidth="1"/>
    <col min="1279" max="1279" width="18.140625" style="1" customWidth="1"/>
    <col min="1280" max="1280" width="15.5703125" style="1" customWidth="1"/>
    <col min="1281" max="1281" width="18.42578125" style="1" customWidth="1"/>
    <col min="1282" max="1282" width="17.85546875" style="1" customWidth="1"/>
    <col min="1283" max="1283" width="16.7109375" style="1" customWidth="1"/>
    <col min="1284" max="1284" width="15.7109375" style="1" customWidth="1"/>
    <col min="1285" max="1285" width="16.28515625" style="1" customWidth="1"/>
    <col min="1286" max="1287" width="15.28515625" style="1" customWidth="1"/>
    <col min="1288" max="1288" width="15.85546875" style="1" customWidth="1"/>
    <col min="1289" max="1530" width="9.140625" style="1"/>
    <col min="1531" max="1531" width="1.7109375" style="1" customWidth="1"/>
    <col min="1532" max="1532" width="12.42578125" style="1" customWidth="1"/>
    <col min="1533" max="1533" width="14.5703125" style="1" customWidth="1"/>
    <col min="1534" max="1534" width="11.7109375" style="1" customWidth="1"/>
    <col min="1535" max="1535" width="18.140625" style="1" customWidth="1"/>
    <col min="1536" max="1536" width="15.5703125" style="1" customWidth="1"/>
    <col min="1537" max="1537" width="18.42578125" style="1" customWidth="1"/>
    <col min="1538" max="1538" width="17.85546875" style="1" customWidth="1"/>
    <col min="1539" max="1539" width="16.7109375" style="1" customWidth="1"/>
    <col min="1540" max="1540" width="15.7109375" style="1" customWidth="1"/>
    <col min="1541" max="1541" width="16.28515625" style="1" customWidth="1"/>
    <col min="1542" max="1543" width="15.28515625" style="1" customWidth="1"/>
    <col min="1544" max="1544" width="15.85546875" style="1" customWidth="1"/>
    <col min="1545" max="1786" width="9.140625" style="1"/>
    <col min="1787" max="1787" width="1.7109375" style="1" customWidth="1"/>
    <col min="1788" max="1788" width="12.42578125" style="1" customWidth="1"/>
    <col min="1789" max="1789" width="14.5703125" style="1" customWidth="1"/>
    <col min="1790" max="1790" width="11.7109375" style="1" customWidth="1"/>
    <col min="1791" max="1791" width="18.140625" style="1" customWidth="1"/>
    <col min="1792" max="1792" width="15.5703125" style="1" customWidth="1"/>
    <col min="1793" max="1793" width="18.42578125" style="1" customWidth="1"/>
    <col min="1794" max="1794" width="17.85546875" style="1" customWidth="1"/>
    <col min="1795" max="1795" width="16.7109375" style="1" customWidth="1"/>
    <col min="1796" max="1796" width="15.7109375" style="1" customWidth="1"/>
    <col min="1797" max="1797" width="16.28515625" style="1" customWidth="1"/>
    <col min="1798" max="1799" width="15.28515625" style="1" customWidth="1"/>
    <col min="1800" max="1800" width="15.85546875" style="1" customWidth="1"/>
    <col min="1801" max="2042" width="9.140625" style="1"/>
    <col min="2043" max="2043" width="1.7109375" style="1" customWidth="1"/>
    <col min="2044" max="2044" width="12.42578125" style="1" customWidth="1"/>
    <col min="2045" max="2045" width="14.5703125" style="1" customWidth="1"/>
    <col min="2046" max="2046" width="11.7109375" style="1" customWidth="1"/>
    <col min="2047" max="2047" width="18.140625" style="1" customWidth="1"/>
    <col min="2048" max="2048" width="15.5703125" style="1" customWidth="1"/>
    <col min="2049" max="2049" width="18.42578125" style="1" customWidth="1"/>
    <col min="2050" max="2050" width="17.85546875" style="1" customWidth="1"/>
    <col min="2051" max="2051" width="16.7109375" style="1" customWidth="1"/>
    <col min="2052" max="2052" width="15.7109375" style="1" customWidth="1"/>
    <col min="2053" max="2053" width="16.28515625" style="1" customWidth="1"/>
    <col min="2054" max="2055" width="15.28515625" style="1" customWidth="1"/>
    <col min="2056" max="2056" width="15.85546875" style="1" customWidth="1"/>
    <col min="2057" max="2298" width="9.140625" style="1"/>
    <col min="2299" max="2299" width="1.7109375" style="1" customWidth="1"/>
    <col min="2300" max="2300" width="12.42578125" style="1" customWidth="1"/>
    <col min="2301" max="2301" width="14.5703125" style="1" customWidth="1"/>
    <col min="2302" max="2302" width="11.7109375" style="1" customWidth="1"/>
    <col min="2303" max="2303" width="18.140625" style="1" customWidth="1"/>
    <col min="2304" max="2304" width="15.5703125" style="1" customWidth="1"/>
    <col min="2305" max="2305" width="18.42578125" style="1" customWidth="1"/>
    <col min="2306" max="2306" width="17.85546875" style="1" customWidth="1"/>
    <col min="2307" max="2307" width="16.7109375" style="1" customWidth="1"/>
    <col min="2308" max="2308" width="15.7109375" style="1" customWidth="1"/>
    <col min="2309" max="2309" width="16.28515625" style="1" customWidth="1"/>
    <col min="2310" max="2311" width="15.28515625" style="1" customWidth="1"/>
    <col min="2312" max="2312" width="15.85546875" style="1" customWidth="1"/>
    <col min="2313" max="2554" width="9.140625" style="1"/>
    <col min="2555" max="2555" width="1.7109375" style="1" customWidth="1"/>
    <col min="2556" max="2556" width="12.42578125" style="1" customWidth="1"/>
    <col min="2557" max="2557" width="14.5703125" style="1" customWidth="1"/>
    <col min="2558" max="2558" width="11.7109375" style="1" customWidth="1"/>
    <col min="2559" max="2559" width="18.140625" style="1" customWidth="1"/>
    <col min="2560" max="2560" width="15.5703125" style="1" customWidth="1"/>
    <col min="2561" max="2561" width="18.42578125" style="1" customWidth="1"/>
    <col min="2562" max="2562" width="17.85546875" style="1" customWidth="1"/>
    <col min="2563" max="2563" width="16.7109375" style="1" customWidth="1"/>
    <col min="2564" max="2564" width="15.7109375" style="1" customWidth="1"/>
    <col min="2565" max="2565" width="16.28515625" style="1" customWidth="1"/>
    <col min="2566" max="2567" width="15.28515625" style="1" customWidth="1"/>
    <col min="2568" max="2568" width="15.85546875" style="1" customWidth="1"/>
    <col min="2569" max="2810" width="9.140625" style="1"/>
    <col min="2811" max="2811" width="1.7109375" style="1" customWidth="1"/>
    <col min="2812" max="2812" width="12.42578125" style="1" customWidth="1"/>
    <col min="2813" max="2813" width="14.5703125" style="1" customWidth="1"/>
    <col min="2814" max="2814" width="11.7109375" style="1" customWidth="1"/>
    <col min="2815" max="2815" width="18.140625" style="1" customWidth="1"/>
    <col min="2816" max="2816" width="15.5703125" style="1" customWidth="1"/>
    <col min="2817" max="2817" width="18.42578125" style="1" customWidth="1"/>
    <col min="2818" max="2818" width="17.85546875" style="1" customWidth="1"/>
    <col min="2819" max="2819" width="16.7109375" style="1" customWidth="1"/>
    <col min="2820" max="2820" width="15.7109375" style="1" customWidth="1"/>
    <col min="2821" max="2821" width="16.28515625" style="1" customWidth="1"/>
    <col min="2822" max="2823" width="15.28515625" style="1" customWidth="1"/>
    <col min="2824" max="2824" width="15.85546875" style="1" customWidth="1"/>
    <col min="2825" max="3066" width="9.140625" style="1"/>
    <col min="3067" max="3067" width="1.7109375" style="1" customWidth="1"/>
    <col min="3068" max="3068" width="12.42578125" style="1" customWidth="1"/>
    <col min="3069" max="3069" width="14.5703125" style="1" customWidth="1"/>
    <col min="3070" max="3070" width="11.7109375" style="1" customWidth="1"/>
    <col min="3071" max="3071" width="18.140625" style="1" customWidth="1"/>
    <col min="3072" max="3072" width="15.5703125" style="1" customWidth="1"/>
    <col min="3073" max="3073" width="18.42578125" style="1" customWidth="1"/>
    <col min="3074" max="3074" width="17.85546875" style="1" customWidth="1"/>
    <col min="3075" max="3075" width="16.7109375" style="1" customWidth="1"/>
    <col min="3076" max="3076" width="15.7109375" style="1" customWidth="1"/>
    <col min="3077" max="3077" width="16.28515625" style="1" customWidth="1"/>
    <col min="3078" max="3079" width="15.28515625" style="1" customWidth="1"/>
    <col min="3080" max="3080" width="15.85546875" style="1" customWidth="1"/>
    <col min="3081" max="3322" width="9.140625" style="1"/>
    <col min="3323" max="3323" width="1.7109375" style="1" customWidth="1"/>
    <col min="3324" max="3324" width="12.42578125" style="1" customWidth="1"/>
    <col min="3325" max="3325" width="14.5703125" style="1" customWidth="1"/>
    <col min="3326" max="3326" width="11.7109375" style="1" customWidth="1"/>
    <col min="3327" max="3327" width="18.140625" style="1" customWidth="1"/>
    <col min="3328" max="3328" width="15.5703125" style="1" customWidth="1"/>
    <col min="3329" max="3329" width="18.42578125" style="1" customWidth="1"/>
    <col min="3330" max="3330" width="17.85546875" style="1" customWidth="1"/>
    <col min="3331" max="3331" width="16.7109375" style="1" customWidth="1"/>
    <col min="3332" max="3332" width="15.7109375" style="1" customWidth="1"/>
    <col min="3333" max="3333" width="16.28515625" style="1" customWidth="1"/>
    <col min="3334" max="3335" width="15.28515625" style="1" customWidth="1"/>
    <col min="3336" max="3336" width="15.85546875" style="1" customWidth="1"/>
    <col min="3337" max="3578" width="9.140625" style="1"/>
    <col min="3579" max="3579" width="1.7109375" style="1" customWidth="1"/>
    <col min="3580" max="3580" width="12.42578125" style="1" customWidth="1"/>
    <col min="3581" max="3581" width="14.5703125" style="1" customWidth="1"/>
    <col min="3582" max="3582" width="11.7109375" style="1" customWidth="1"/>
    <col min="3583" max="3583" width="18.140625" style="1" customWidth="1"/>
    <col min="3584" max="3584" width="15.5703125" style="1" customWidth="1"/>
    <col min="3585" max="3585" width="18.42578125" style="1" customWidth="1"/>
    <col min="3586" max="3586" width="17.85546875" style="1" customWidth="1"/>
    <col min="3587" max="3587" width="16.7109375" style="1" customWidth="1"/>
    <col min="3588" max="3588" width="15.7109375" style="1" customWidth="1"/>
    <col min="3589" max="3589" width="16.28515625" style="1" customWidth="1"/>
    <col min="3590" max="3591" width="15.28515625" style="1" customWidth="1"/>
    <col min="3592" max="3592" width="15.85546875" style="1" customWidth="1"/>
    <col min="3593" max="3834" width="9.140625" style="1"/>
    <col min="3835" max="3835" width="1.7109375" style="1" customWidth="1"/>
    <col min="3836" max="3836" width="12.42578125" style="1" customWidth="1"/>
    <col min="3837" max="3837" width="14.5703125" style="1" customWidth="1"/>
    <col min="3838" max="3838" width="11.7109375" style="1" customWidth="1"/>
    <col min="3839" max="3839" width="18.140625" style="1" customWidth="1"/>
    <col min="3840" max="3840" width="15.5703125" style="1" customWidth="1"/>
    <col min="3841" max="3841" width="18.42578125" style="1" customWidth="1"/>
    <col min="3842" max="3842" width="17.85546875" style="1" customWidth="1"/>
    <col min="3843" max="3843" width="16.7109375" style="1" customWidth="1"/>
    <col min="3844" max="3844" width="15.7109375" style="1" customWidth="1"/>
    <col min="3845" max="3845" width="16.28515625" style="1" customWidth="1"/>
    <col min="3846" max="3847" width="15.28515625" style="1" customWidth="1"/>
    <col min="3848" max="3848" width="15.85546875" style="1" customWidth="1"/>
    <col min="3849" max="4090" width="9.140625" style="1"/>
    <col min="4091" max="4091" width="1.7109375" style="1" customWidth="1"/>
    <col min="4092" max="4092" width="12.42578125" style="1" customWidth="1"/>
    <col min="4093" max="4093" width="14.5703125" style="1" customWidth="1"/>
    <col min="4094" max="4094" width="11.7109375" style="1" customWidth="1"/>
    <col min="4095" max="4095" width="18.140625" style="1" customWidth="1"/>
    <col min="4096" max="4096" width="15.5703125" style="1" customWidth="1"/>
    <col min="4097" max="4097" width="18.42578125" style="1" customWidth="1"/>
    <col min="4098" max="4098" width="17.85546875" style="1" customWidth="1"/>
    <col min="4099" max="4099" width="16.7109375" style="1" customWidth="1"/>
    <col min="4100" max="4100" width="15.7109375" style="1" customWidth="1"/>
    <col min="4101" max="4101" width="16.28515625" style="1" customWidth="1"/>
    <col min="4102" max="4103" width="15.28515625" style="1" customWidth="1"/>
    <col min="4104" max="4104" width="15.85546875" style="1" customWidth="1"/>
    <col min="4105" max="4346" width="9.140625" style="1"/>
    <col min="4347" max="4347" width="1.7109375" style="1" customWidth="1"/>
    <col min="4348" max="4348" width="12.42578125" style="1" customWidth="1"/>
    <col min="4349" max="4349" width="14.5703125" style="1" customWidth="1"/>
    <col min="4350" max="4350" width="11.7109375" style="1" customWidth="1"/>
    <col min="4351" max="4351" width="18.140625" style="1" customWidth="1"/>
    <col min="4352" max="4352" width="15.5703125" style="1" customWidth="1"/>
    <col min="4353" max="4353" width="18.42578125" style="1" customWidth="1"/>
    <col min="4354" max="4354" width="17.85546875" style="1" customWidth="1"/>
    <col min="4355" max="4355" width="16.7109375" style="1" customWidth="1"/>
    <col min="4356" max="4356" width="15.7109375" style="1" customWidth="1"/>
    <col min="4357" max="4357" width="16.28515625" style="1" customWidth="1"/>
    <col min="4358" max="4359" width="15.28515625" style="1" customWidth="1"/>
    <col min="4360" max="4360" width="15.85546875" style="1" customWidth="1"/>
    <col min="4361" max="4602" width="9.140625" style="1"/>
    <col min="4603" max="4603" width="1.7109375" style="1" customWidth="1"/>
    <col min="4604" max="4604" width="12.42578125" style="1" customWidth="1"/>
    <col min="4605" max="4605" width="14.5703125" style="1" customWidth="1"/>
    <col min="4606" max="4606" width="11.7109375" style="1" customWidth="1"/>
    <col min="4607" max="4607" width="18.140625" style="1" customWidth="1"/>
    <col min="4608" max="4608" width="15.5703125" style="1" customWidth="1"/>
    <col min="4609" max="4609" width="18.42578125" style="1" customWidth="1"/>
    <col min="4610" max="4610" width="17.85546875" style="1" customWidth="1"/>
    <col min="4611" max="4611" width="16.7109375" style="1" customWidth="1"/>
    <col min="4612" max="4612" width="15.7109375" style="1" customWidth="1"/>
    <col min="4613" max="4613" width="16.28515625" style="1" customWidth="1"/>
    <col min="4614" max="4615" width="15.28515625" style="1" customWidth="1"/>
    <col min="4616" max="4616" width="15.85546875" style="1" customWidth="1"/>
    <col min="4617" max="4858" width="9.140625" style="1"/>
    <col min="4859" max="4859" width="1.7109375" style="1" customWidth="1"/>
    <col min="4860" max="4860" width="12.42578125" style="1" customWidth="1"/>
    <col min="4861" max="4861" width="14.5703125" style="1" customWidth="1"/>
    <col min="4862" max="4862" width="11.7109375" style="1" customWidth="1"/>
    <col min="4863" max="4863" width="18.140625" style="1" customWidth="1"/>
    <col min="4864" max="4864" width="15.5703125" style="1" customWidth="1"/>
    <col min="4865" max="4865" width="18.42578125" style="1" customWidth="1"/>
    <col min="4866" max="4866" width="17.85546875" style="1" customWidth="1"/>
    <col min="4867" max="4867" width="16.7109375" style="1" customWidth="1"/>
    <col min="4868" max="4868" width="15.7109375" style="1" customWidth="1"/>
    <col min="4869" max="4869" width="16.28515625" style="1" customWidth="1"/>
    <col min="4870" max="4871" width="15.28515625" style="1" customWidth="1"/>
    <col min="4872" max="4872" width="15.85546875" style="1" customWidth="1"/>
    <col min="4873" max="5114" width="9.140625" style="1"/>
    <col min="5115" max="5115" width="1.7109375" style="1" customWidth="1"/>
    <col min="5116" max="5116" width="12.42578125" style="1" customWidth="1"/>
    <col min="5117" max="5117" width="14.5703125" style="1" customWidth="1"/>
    <col min="5118" max="5118" width="11.7109375" style="1" customWidth="1"/>
    <col min="5119" max="5119" width="18.140625" style="1" customWidth="1"/>
    <col min="5120" max="5120" width="15.5703125" style="1" customWidth="1"/>
    <col min="5121" max="5121" width="18.42578125" style="1" customWidth="1"/>
    <col min="5122" max="5122" width="17.85546875" style="1" customWidth="1"/>
    <col min="5123" max="5123" width="16.7109375" style="1" customWidth="1"/>
    <col min="5124" max="5124" width="15.7109375" style="1" customWidth="1"/>
    <col min="5125" max="5125" width="16.28515625" style="1" customWidth="1"/>
    <col min="5126" max="5127" width="15.28515625" style="1" customWidth="1"/>
    <col min="5128" max="5128" width="15.85546875" style="1" customWidth="1"/>
    <col min="5129" max="5370" width="9.140625" style="1"/>
    <col min="5371" max="5371" width="1.7109375" style="1" customWidth="1"/>
    <col min="5372" max="5372" width="12.42578125" style="1" customWidth="1"/>
    <col min="5373" max="5373" width="14.5703125" style="1" customWidth="1"/>
    <col min="5374" max="5374" width="11.7109375" style="1" customWidth="1"/>
    <col min="5375" max="5375" width="18.140625" style="1" customWidth="1"/>
    <col min="5376" max="5376" width="15.5703125" style="1" customWidth="1"/>
    <col min="5377" max="5377" width="18.42578125" style="1" customWidth="1"/>
    <col min="5378" max="5378" width="17.85546875" style="1" customWidth="1"/>
    <col min="5379" max="5379" width="16.7109375" style="1" customWidth="1"/>
    <col min="5380" max="5380" width="15.7109375" style="1" customWidth="1"/>
    <col min="5381" max="5381" width="16.28515625" style="1" customWidth="1"/>
    <col min="5382" max="5383" width="15.28515625" style="1" customWidth="1"/>
    <col min="5384" max="5384" width="15.85546875" style="1" customWidth="1"/>
    <col min="5385" max="5626" width="9.140625" style="1"/>
    <col min="5627" max="5627" width="1.7109375" style="1" customWidth="1"/>
    <col min="5628" max="5628" width="12.42578125" style="1" customWidth="1"/>
    <col min="5629" max="5629" width="14.5703125" style="1" customWidth="1"/>
    <col min="5630" max="5630" width="11.7109375" style="1" customWidth="1"/>
    <col min="5631" max="5631" width="18.140625" style="1" customWidth="1"/>
    <col min="5632" max="5632" width="15.5703125" style="1" customWidth="1"/>
    <col min="5633" max="5633" width="18.42578125" style="1" customWidth="1"/>
    <col min="5634" max="5634" width="17.85546875" style="1" customWidth="1"/>
    <col min="5635" max="5635" width="16.7109375" style="1" customWidth="1"/>
    <col min="5636" max="5636" width="15.7109375" style="1" customWidth="1"/>
    <col min="5637" max="5637" width="16.28515625" style="1" customWidth="1"/>
    <col min="5638" max="5639" width="15.28515625" style="1" customWidth="1"/>
    <col min="5640" max="5640" width="15.85546875" style="1" customWidth="1"/>
    <col min="5641" max="5882" width="9.140625" style="1"/>
    <col min="5883" max="5883" width="1.7109375" style="1" customWidth="1"/>
    <col min="5884" max="5884" width="12.42578125" style="1" customWidth="1"/>
    <col min="5885" max="5885" width="14.5703125" style="1" customWidth="1"/>
    <col min="5886" max="5886" width="11.7109375" style="1" customWidth="1"/>
    <col min="5887" max="5887" width="18.140625" style="1" customWidth="1"/>
    <col min="5888" max="5888" width="15.5703125" style="1" customWidth="1"/>
    <col min="5889" max="5889" width="18.42578125" style="1" customWidth="1"/>
    <col min="5890" max="5890" width="17.85546875" style="1" customWidth="1"/>
    <col min="5891" max="5891" width="16.7109375" style="1" customWidth="1"/>
    <col min="5892" max="5892" width="15.7109375" style="1" customWidth="1"/>
    <col min="5893" max="5893" width="16.28515625" style="1" customWidth="1"/>
    <col min="5894" max="5895" width="15.28515625" style="1" customWidth="1"/>
    <col min="5896" max="5896" width="15.85546875" style="1" customWidth="1"/>
    <col min="5897" max="6138" width="9.140625" style="1"/>
    <col min="6139" max="6139" width="1.7109375" style="1" customWidth="1"/>
    <col min="6140" max="6140" width="12.42578125" style="1" customWidth="1"/>
    <col min="6141" max="6141" width="14.5703125" style="1" customWidth="1"/>
    <col min="6142" max="6142" width="11.7109375" style="1" customWidth="1"/>
    <col min="6143" max="6143" width="18.140625" style="1" customWidth="1"/>
    <col min="6144" max="6144" width="15.5703125" style="1" customWidth="1"/>
    <col min="6145" max="6145" width="18.42578125" style="1" customWidth="1"/>
    <col min="6146" max="6146" width="17.85546875" style="1" customWidth="1"/>
    <col min="6147" max="6147" width="16.7109375" style="1" customWidth="1"/>
    <col min="6148" max="6148" width="15.7109375" style="1" customWidth="1"/>
    <col min="6149" max="6149" width="16.28515625" style="1" customWidth="1"/>
    <col min="6150" max="6151" width="15.28515625" style="1" customWidth="1"/>
    <col min="6152" max="6152" width="15.85546875" style="1" customWidth="1"/>
    <col min="6153" max="6394" width="9.140625" style="1"/>
    <col min="6395" max="6395" width="1.7109375" style="1" customWidth="1"/>
    <col min="6396" max="6396" width="12.42578125" style="1" customWidth="1"/>
    <col min="6397" max="6397" width="14.5703125" style="1" customWidth="1"/>
    <col min="6398" max="6398" width="11.7109375" style="1" customWidth="1"/>
    <col min="6399" max="6399" width="18.140625" style="1" customWidth="1"/>
    <col min="6400" max="6400" width="15.5703125" style="1" customWidth="1"/>
    <col min="6401" max="6401" width="18.42578125" style="1" customWidth="1"/>
    <col min="6402" max="6402" width="17.85546875" style="1" customWidth="1"/>
    <col min="6403" max="6403" width="16.7109375" style="1" customWidth="1"/>
    <col min="6404" max="6404" width="15.7109375" style="1" customWidth="1"/>
    <col min="6405" max="6405" width="16.28515625" style="1" customWidth="1"/>
    <col min="6406" max="6407" width="15.28515625" style="1" customWidth="1"/>
    <col min="6408" max="6408" width="15.85546875" style="1" customWidth="1"/>
    <col min="6409" max="6650" width="9.140625" style="1"/>
    <col min="6651" max="6651" width="1.7109375" style="1" customWidth="1"/>
    <col min="6652" max="6652" width="12.42578125" style="1" customWidth="1"/>
    <col min="6653" max="6653" width="14.5703125" style="1" customWidth="1"/>
    <col min="6654" max="6654" width="11.7109375" style="1" customWidth="1"/>
    <col min="6655" max="6655" width="18.140625" style="1" customWidth="1"/>
    <col min="6656" max="6656" width="15.5703125" style="1" customWidth="1"/>
    <col min="6657" max="6657" width="18.42578125" style="1" customWidth="1"/>
    <col min="6658" max="6658" width="17.85546875" style="1" customWidth="1"/>
    <col min="6659" max="6659" width="16.7109375" style="1" customWidth="1"/>
    <col min="6660" max="6660" width="15.7109375" style="1" customWidth="1"/>
    <col min="6661" max="6661" width="16.28515625" style="1" customWidth="1"/>
    <col min="6662" max="6663" width="15.28515625" style="1" customWidth="1"/>
    <col min="6664" max="6664" width="15.85546875" style="1" customWidth="1"/>
    <col min="6665" max="6906" width="9.140625" style="1"/>
    <col min="6907" max="6907" width="1.7109375" style="1" customWidth="1"/>
    <col min="6908" max="6908" width="12.42578125" style="1" customWidth="1"/>
    <col min="6909" max="6909" width="14.5703125" style="1" customWidth="1"/>
    <col min="6910" max="6910" width="11.7109375" style="1" customWidth="1"/>
    <col min="6911" max="6911" width="18.140625" style="1" customWidth="1"/>
    <col min="6912" max="6912" width="15.5703125" style="1" customWidth="1"/>
    <col min="6913" max="6913" width="18.42578125" style="1" customWidth="1"/>
    <col min="6914" max="6914" width="17.85546875" style="1" customWidth="1"/>
    <col min="6915" max="6915" width="16.7109375" style="1" customWidth="1"/>
    <col min="6916" max="6916" width="15.7109375" style="1" customWidth="1"/>
    <col min="6917" max="6917" width="16.28515625" style="1" customWidth="1"/>
    <col min="6918" max="6919" width="15.28515625" style="1" customWidth="1"/>
    <col min="6920" max="6920" width="15.85546875" style="1" customWidth="1"/>
    <col min="6921" max="7162" width="9.140625" style="1"/>
    <col min="7163" max="7163" width="1.7109375" style="1" customWidth="1"/>
    <col min="7164" max="7164" width="12.42578125" style="1" customWidth="1"/>
    <col min="7165" max="7165" width="14.5703125" style="1" customWidth="1"/>
    <col min="7166" max="7166" width="11.7109375" style="1" customWidth="1"/>
    <col min="7167" max="7167" width="18.140625" style="1" customWidth="1"/>
    <col min="7168" max="7168" width="15.5703125" style="1" customWidth="1"/>
    <col min="7169" max="7169" width="18.42578125" style="1" customWidth="1"/>
    <col min="7170" max="7170" width="17.85546875" style="1" customWidth="1"/>
    <col min="7171" max="7171" width="16.7109375" style="1" customWidth="1"/>
    <col min="7172" max="7172" width="15.7109375" style="1" customWidth="1"/>
    <col min="7173" max="7173" width="16.28515625" style="1" customWidth="1"/>
    <col min="7174" max="7175" width="15.28515625" style="1" customWidth="1"/>
    <col min="7176" max="7176" width="15.85546875" style="1" customWidth="1"/>
    <col min="7177" max="7418" width="9.140625" style="1"/>
    <col min="7419" max="7419" width="1.7109375" style="1" customWidth="1"/>
    <col min="7420" max="7420" width="12.42578125" style="1" customWidth="1"/>
    <col min="7421" max="7421" width="14.5703125" style="1" customWidth="1"/>
    <col min="7422" max="7422" width="11.7109375" style="1" customWidth="1"/>
    <col min="7423" max="7423" width="18.140625" style="1" customWidth="1"/>
    <col min="7424" max="7424" width="15.5703125" style="1" customWidth="1"/>
    <col min="7425" max="7425" width="18.42578125" style="1" customWidth="1"/>
    <col min="7426" max="7426" width="17.85546875" style="1" customWidth="1"/>
    <col min="7427" max="7427" width="16.7109375" style="1" customWidth="1"/>
    <col min="7428" max="7428" width="15.7109375" style="1" customWidth="1"/>
    <col min="7429" max="7429" width="16.28515625" style="1" customWidth="1"/>
    <col min="7430" max="7431" width="15.28515625" style="1" customWidth="1"/>
    <col min="7432" max="7432" width="15.85546875" style="1" customWidth="1"/>
    <col min="7433" max="7674" width="9.140625" style="1"/>
    <col min="7675" max="7675" width="1.7109375" style="1" customWidth="1"/>
    <col min="7676" max="7676" width="12.42578125" style="1" customWidth="1"/>
    <col min="7677" max="7677" width="14.5703125" style="1" customWidth="1"/>
    <col min="7678" max="7678" width="11.7109375" style="1" customWidth="1"/>
    <col min="7679" max="7679" width="18.140625" style="1" customWidth="1"/>
    <col min="7680" max="7680" width="15.5703125" style="1" customWidth="1"/>
    <col min="7681" max="7681" width="18.42578125" style="1" customWidth="1"/>
    <col min="7682" max="7682" width="17.85546875" style="1" customWidth="1"/>
    <col min="7683" max="7683" width="16.7109375" style="1" customWidth="1"/>
    <col min="7684" max="7684" width="15.7109375" style="1" customWidth="1"/>
    <col min="7685" max="7685" width="16.28515625" style="1" customWidth="1"/>
    <col min="7686" max="7687" width="15.28515625" style="1" customWidth="1"/>
    <col min="7688" max="7688" width="15.85546875" style="1" customWidth="1"/>
    <col min="7689" max="7930" width="9.140625" style="1"/>
    <col min="7931" max="7931" width="1.7109375" style="1" customWidth="1"/>
    <col min="7932" max="7932" width="12.42578125" style="1" customWidth="1"/>
    <col min="7933" max="7933" width="14.5703125" style="1" customWidth="1"/>
    <col min="7934" max="7934" width="11.7109375" style="1" customWidth="1"/>
    <col min="7935" max="7935" width="18.140625" style="1" customWidth="1"/>
    <col min="7936" max="7936" width="15.5703125" style="1" customWidth="1"/>
    <col min="7937" max="7937" width="18.42578125" style="1" customWidth="1"/>
    <col min="7938" max="7938" width="17.85546875" style="1" customWidth="1"/>
    <col min="7939" max="7939" width="16.7109375" style="1" customWidth="1"/>
    <col min="7940" max="7940" width="15.7109375" style="1" customWidth="1"/>
    <col min="7941" max="7941" width="16.28515625" style="1" customWidth="1"/>
    <col min="7942" max="7943" width="15.28515625" style="1" customWidth="1"/>
    <col min="7944" max="7944" width="15.85546875" style="1" customWidth="1"/>
    <col min="7945" max="8186" width="9.140625" style="1"/>
    <col min="8187" max="8187" width="1.7109375" style="1" customWidth="1"/>
    <col min="8188" max="8188" width="12.42578125" style="1" customWidth="1"/>
    <col min="8189" max="8189" width="14.5703125" style="1" customWidth="1"/>
    <col min="8190" max="8190" width="11.7109375" style="1" customWidth="1"/>
    <col min="8191" max="8191" width="18.140625" style="1" customWidth="1"/>
    <col min="8192" max="8192" width="15.5703125" style="1" customWidth="1"/>
    <col min="8193" max="8193" width="18.42578125" style="1" customWidth="1"/>
    <col min="8194" max="8194" width="17.85546875" style="1" customWidth="1"/>
    <col min="8195" max="8195" width="16.7109375" style="1" customWidth="1"/>
    <col min="8196" max="8196" width="15.7109375" style="1" customWidth="1"/>
    <col min="8197" max="8197" width="16.28515625" style="1" customWidth="1"/>
    <col min="8198" max="8199" width="15.28515625" style="1" customWidth="1"/>
    <col min="8200" max="8200" width="15.85546875" style="1" customWidth="1"/>
    <col min="8201" max="8442" width="9.140625" style="1"/>
    <col min="8443" max="8443" width="1.7109375" style="1" customWidth="1"/>
    <col min="8444" max="8444" width="12.42578125" style="1" customWidth="1"/>
    <col min="8445" max="8445" width="14.5703125" style="1" customWidth="1"/>
    <col min="8446" max="8446" width="11.7109375" style="1" customWidth="1"/>
    <col min="8447" max="8447" width="18.140625" style="1" customWidth="1"/>
    <col min="8448" max="8448" width="15.5703125" style="1" customWidth="1"/>
    <col min="8449" max="8449" width="18.42578125" style="1" customWidth="1"/>
    <col min="8450" max="8450" width="17.85546875" style="1" customWidth="1"/>
    <col min="8451" max="8451" width="16.7109375" style="1" customWidth="1"/>
    <col min="8452" max="8452" width="15.7109375" style="1" customWidth="1"/>
    <col min="8453" max="8453" width="16.28515625" style="1" customWidth="1"/>
    <col min="8454" max="8455" width="15.28515625" style="1" customWidth="1"/>
    <col min="8456" max="8456" width="15.85546875" style="1" customWidth="1"/>
    <col min="8457" max="8698" width="9.140625" style="1"/>
    <col min="8699" max="8699" width="1.7109375" style="1" customWidth="1"/>
    <col min="8700" max="8700" width="12.42578125" style="1" customWidth="1"/>
    <col min="8701" max="8701" width="14.5703125" style="1" customWidth="1"/>
    <col min="8702" max="8702" width="11.7109375" style="1" customWidth="1"/>
    <col min="8703" max="8703" width="18.140625" style="1" customWidth="1"/>
    <col min="8704" max="8704" width="15.5703125" style="1" customWidth="1"/>
    <col min="8705" max="8705" width="18.42578125" style="1" customWidth="1"/>
    <col min="8706" max="8706" width="17.85546875" style="1" customWidth="1"/>
    <col min="8707" max="8707" width="16.7109375" style="1" customWidth="1"/>
    <col min="8708" max="8708" width="15.7109375" style="1" customWidth="1"/>
    <col min="8709" max="8709" width="16.28515625" style="1" customWidth="1"/>
    <col min="8710" max="8711" width="15.28515625" style="1" customWidth="1"/>
    <col min="8712" max="8712" width="15.85546875" style="1" customWidth="1"/>
    <col min="8713" max="8954" width="9.140625" style="1"/>
    <col min="8955" max="8955" width="1.7109375" style="1" customWidth="1"/>
    <col min="8956" max="8956" width="12.42578125" style="1" customWidth="1"/>
    <col min="8957" max="8957" width="14.5703125" style="1" customWidth="1"/>
    <col min="8958" max="8958" width="11.7109375" style="1" customWidth="1"/>
    <col min="8959" max="8959" width="18.140625" style="1" customWidth="1"/>
    <col min="8960" max="8960" width="15.5703125" style="1" customWidth="1"/>
    <col min="8961" max="8961" width="18.42578125" style="1" customWidth="1"/>
    <col min="8962" max="8962" width="17.85546875" style="1" customWidth="1"/>
    <col min="8963" max="8963" width="16.7109375" style="1" customWidth="1"/>
    <col min="8964" max="8964" width="15.7109375" style="1" customWidth="1"/>
    <col min="8965" max="8965" width="16.28515625" style="1" customWidth="1"/>
    <col min="8966" max="8967" width="15.28515625" style="1" customWidth="1"/>
    <col min="8968" max="8968" width="15.85546875" style="1" customWidth="1"/>
    <col min="8969" max="9210" width="9.140625" style="1"/>
    <col min="9211" max="9211" width="1.7109375" style="1" customWidth="1"/>
    <col min="9212" max="9212" width="12.42578125" style="1" customWidth="1"/>
    <col min="9213" max="9213" width="14.5703125" style="1" customWidth="1"/>
    <col min="9214" max="9214" width="11.7109375" style="1" customWidth="1"/>
    <col min="9215" max="9215" width="18.140625" style="1" customWidth="1"/>
    <col min="9216" max="9216" width="15.5703125" style="1" customWidth="1"/>
    <col min="9217" max="9217" width="18.42578125" style="1" customWidth="1"/>
    <col min="9218" max="9218" width="17.85546875" style="1" customWidth="1"/>
    <col min="9219" max="9219" width="16.7109375" style="1" customWidth="1"/>
    <col min="9220" max="9220" width="15.7109375" style="1" customWidth="1"/>
    <col min="9221" max="9221" width="16.28515625" style="1" customWidth="1"/>
    <col min="9222" max="9223" width="15.28515625" style="1" customWidth="1"/>
    <col min="9224" max="9224" width="15.85546875" style="1" customWidth="1"/>
    <col min="9225" max="9466" width="9.140625" style="1"/>
    <col min="9467" max="9467" width="1.7109375" style="1" customWidth="1"/>
    <col min="9468" max="9468" width="12.42578125" style="1" customWidth="1"/>
    <col min="9469" max="9469" width="14.5703125" style="1" customWidth="1"/>
    <col min="9470" max="9470" width="11.7109375" style="1" customWidth="1"/>
    <col min="9471" max="9471" width="18.140625" style="1" customWidth="1"/>
    <col min="9472" max="9472" width="15.5703125" style="1" customWidth="1"/>
    <col min="9473" max="9473" width="18.42578125" style="1" customWidth="1"/>
    <col min="9474" max="9474" width="17.85546875" style="1" customWidth="1"/>
    <col min="9475" max="9475" width="16.7109375" style="1" customWidth="1"/>
    <col min="9476" max="9476" width="15.7109375" style="1" customWidth="1"/>
    <col min="9477" max="9477" width="16.28515625" style="1" customWidth="1"/>
    <col min="9478" max="9479" width="15.28515625" style="1" customWidth="1"/>
    <col min="9480" max="9480" width="15.85546875" style="1" customWidth="1"/>
    <col min="9481" max="9722" width="9.140625" style="1"/>
    <col min="9723" max="9723" width="1.7109375" style="1" customWidth="1"/>
    <col min="9724" max="9724" width="12.42578125" style="1" customWidth="1"/>
    <col min="9725" max="9725" width="14.5703125" style="1" customWidth="1"/>
    <col min="9726" max="9726" width="11.7109375" style="1" customWidth="1"/>
    <col min="9727" max="9727" width="18.140625" style="1" customWidth="1"/>
    <col min="9728" max="9728" width="15.5703125" style="1" customWidth="1"/>
    <col min="9729" max="9729" width="18.42578125" style="1" customWidth="1"/>
    <col min="9730" max="9730" width="17.85546875" style="1" customWidth="1"/>
    <col min="9731" max="9731" width="16.7109375" style="1" customWidth="1"/>
    <col min="9732" max="9732" width="15.7109375" style="1" customWidth="1"/>
    <col min="9733" max="9733" width="16.28515625" style="1" customWidth="1"/>
    <col min="9734" max="9735" width="15.28515625" style="1" customWidth="1"/>
    <col min="9736" max="9736" width="15.85546875" style="1" customWidth="1"/>
    <col min="9737" max="9978" width="9.140625" style="1"/>
    <col min="9979" max="9979" width="1.7109375" style="1" customWidth="1"/>
    <col min="9980" max="9980" width="12.42578125" style="1" customWidth="1"/>
    <col min="9981" max="9981" width="14.5703125" style="1" customWidth="1"/>
    <col min="9982" max="9982" width="11.7109375" style="1" customWidth="1"/>
    <col min="9983" max="9983" width="18.140625" style="1" customWidth="1"/>
    <col min="9984" max="9984" width="15.5703125" style="1" customWidth="1"/>
    <col min="9985" max="9985" width="18.42578125" style="1" customWidth="1"/>
    <col min="9986" max="9986" width="17.85546875" style="1" customWidth="1"/>
    <col min="9987" max="9987" width="16.7109375" style="1" customWidth="1"/>
    <col min="9988" max="9988" width="15.7109375" style="1" customWidth="1"/>
    <col min="9989" max="9989" width="16.28515625" style="1" customWidth="1"/>
    <col min="9990" max="9991" width="15.28515625" style="1" customWidth="1"/>
    <col min="9992" max="9992" width="15.85546875" style="1" customWidth="1"/>
    <col min="9993" max="10234" width="9.140625" style="1"/>
    <col min="10235" max="10235" width="1.7109375" style="1" customWidth="1"/>
    <col min="10236" max="10236" width="12.42578125" style="1" customWidth="1"/>
    <col min="10237" max="10237" width="14.5703125" style="1" customWidth="1"/>
    <col min="10238" max="10238" width="11.7109375" style="1" customWidth="1"/>
    <col min="10239" max="10239" width="18.140625" style="1" customWidth="1"/>
    <col min="10240" max="10240" width="15.5703125" style="1" customWidth="1"/>
    <col min="10241" max="10241" width="18.42578125" style="1" customWidth="1"/>
    <col min="10242" max="10242" width="17.85546875" style="1" customWidth="1"/>
    <col min="10243" max="10243" width="16.7109375" style="1" customWidth="1"/>
    <col min="10244" max="10244" width="15.7109375" style="1" customWidth="1"/>
    <col min="10245" max="10245" width="16.28515625" style="1" customWidth="1"/>
    <col min="10246" max="10247" width="15.28515625" style="1" customWidth="1"/>
    <col min="10248" max="10248" width="15.85546875" style="1" customWidth="1"/>
    <col min="10249" max="10490" width="9.140625" style="1"/>
    <col min="10491" max="10491" width="1.7109375" style="1" customWidth="1"/>
    <col min="10492" max="10492" width="12.42578125" style="1" customWidth="1"/>
    <col min="10493" max="10493" width="14.5703125" style="1" customWidth="1"/>
    <col min="10494" max="10494" width="11.7109375" style="1" customWidth="1"/>
    <col min="10495" max="10495" width="18.140625" style="1" customWidth="1"/>
    <col min="10496" max="10496" width="15.5703125" style="1" customWidth="1"/>
    <col min="10497" max="10497" width="18.42578125" style="1" customWidth="1"/>
    <col min="10498" max="10498" width="17.85546875" style="1" customWidth="1"/>
    <col min="10499" max="10499" width="16.7109375" style="1" customWidth="1"/>
    <col min="10500" max="10500" width="15.7109375" style="1" customWidth="1"/>
    <col min="10501" max="10501" width="16.28515625" style="1" customWidth="1"/>
    <col min="10502" max="10503" width="15.28515625" style="1" customWidth="1"/>
    <col min="10504" max="10504" width="15.85546875" style="1" customWidth="1"/>
    <col min="10505" max="10746" width="9.140625" style="1"/>
    <col min="10747" max="10747" width="1.7109375" style="1" customWidth="1"/>
    <col min="10748" max="10748" width="12.42578125" style="1" customWidth="1"/>
    <col min="10749" max="10749" width="14.5703125" style="1" customWidth="1"/>
    <col min="10750" max="10750" width="11.7109375" style="1" customWidth="1"/>
    <col min="10751" max="10751" width="18.140625" style="1" customWidth="1"/>
    <col min="10752" max="10752" width="15.5703125" style="1" customWidth="1"/>
    <col min="10753" max="10753" width="18.42578125" style="1" customWidth="1"/>
    <col min="10754" max="10754" width="17.85546875" style="1" customWidth="1"/>
    <col min="10755" max="10755" width="16.7109375" style="1" customWidth="1"/>
    <col min="10756" max="10756" width="15.7109375" style="1" customWidth="1"/>
    <col min="10757" max="10757" width="16.28515625" style="1" customWidth="1"/>
    <col min="10758" max="10759" width="15.28515625" style="1" customWidth="1"/>
    <col min="10760" max="10760" width="15.85546875" style="1" customWidth="1"/>
    <col min="10761" max="11002" width="9.140625" style="1"/>
    <col min="11003" max="11003" width="1.7109375" style="1" customWidth="1"/>
    <col min="11004" max="11004" width="12.42578125" style="1" customWidth="1"/>
    <col min="11005" max="11005" width="14.5703125" style="1" customWidth="1"/>
    <col min="11006" max="11006" width="11.7109375" style="1" customWidth="1"/>
    <col min="11007" max="11007" width="18.140625" style="1" customWidth="1"/>
    <col min="11008" max="11008" width="15.5703125" style="1" customWidth="1"/>
    <col min="11009" max="11009" width="18.42578125" style="1" customWidth="1"/>
    <col min="11010" max="11010" width="17.85546875" style="1" customWidth="1"/>
    <col min="11011" max="11011" width="16.7109375" style="1" customWidth="1"/>
    <col min="11012" max="11012" width="15.7109375" style="1" customWidth="1"/>
    <col min="11013" max="11013" width="16.28515625" style="1" customWidth="1"/>
    <col min="11014" max="11015" width="15.28515625" style="1" customWidth="1"/>
    <col min="11016" max="11016" width="15.85546875" style="1" customWidth="1"/>
    <col min="11017" max="11258" width="9.140625" style="1"/>
    <col min="11259" max="11259" width="1.7109375" style="1" customWidth="1"/>
    <col min="11260" max="11260" width="12.42578125" style="1" customWidth="1"/>
    <col min="11261" max="11261" width="14.5703125" style="1" customWidth="1"/>
    <col min="11262" max="11262" width="11.7109375" style="1" customWidth="1"/>
    <col min="11263" max="11263" width="18.140625" style="1" customWidth="1"/>
    <col min="11264" max="11264" width="15.5703125" style="1" customWidth="1"/>
    <col min="11265" max="11265" width="18.42578125" style="1" customWidth="1"/>
    <col min="11266" max="11266" width="17.85546875" style="1" customWidth="1"/>
    <col min="11267" max="11267" width="16.7109375" style="1" customWidth="1"/>
    <col min="11268" max="11268" width="15.7109375" style="1" customWidth="1"/>
    <col min="11269" max="11269" width="16.28515625" style="1" customWidth="1"/>
    <col min="11270" max="11271" width="15.28515625" style="1" customWidth="1"/>
    <col min="11272" max="11272" width="15.85546875" style="1" customWidth="1"/>
    <col min="11273" max="11514" width="9.140625" style="1"/>
    <col min="11515" max="11515" width="1.7109375" style="1" customWidth="1"/>
    <col min="11516" max="11516" width="12.42578125" style="1" customWidth="1"/>
    <col min="11517" max="11517" width="14.5703125" style="1" customWidth="1"/>
    <col min="11518" max="11518" width="11.7109375" style="1" customWidth="1"/>
    <col min="11519" max="11519" width="18.140625" style="1" customWidth="1"/>
    <col min="11520" max="11520" width="15.5703125" style="1" customWidth="1"/>
    <col min="11521" max="11521" width="18.42578125" style="1" customWidth="1"/>
    <col min="11522" max="11522" width="17.85546875" style="1" customWidth="1"/>
    <col min="11523" max="11523" width="16.7109375" style="1" customWidth="1"/>
    <col min="11524" max="11524" width="15.7109375" style="1" customWidth="1"/>
    <col min="11525" max="11525" width="16.28515625" style="1" customWidth="1"/>
    <col min="11526" max="11527" width="15.28515625" style="1" customWidth="1"/>
    <col min="11528" max="11528" width="15.85546875" style="1" customWidth="1"/>
    <col min="11529" max="11770" width="9.140625" style="1"/>
    <col min="11771" max="11771" width="1.7109375" style="1" customWidth="1"/>
    <col min="11772" max="11772" width="12.42578125" style="1" customWidth="1"/>
    <col min="11773" max="11773" width="14.5703125" style="1" customWidth="1"/>
    <col min="11774" max="11774" width="11.7109375" style="1" customWidth="1"/>
    <col min="11775" max="11775" width="18.140625" style="1" customWidth="1"/>
    <col min="11776" max="11776" width="15.5703125" style="1" customWidth="1"/>
    <col min="11777" max="11777" width="18.42578125" style="1" customWidth="1"/>
    <col min="11778" max="11778" width="17.85546875" style="1" customWidth="1"/>
    <col min="11779" max="11779" width="16.7109375" style="1" customWidth="1"/>
    <col min="11780" max="11780" width="15.7109375" style="1" customWidth="1"/>
    <col min="11781" max="11781" width="16.28515625" style="1" customWidth="1"/>
    <col min="11782" max="11783" width="15.28515625" style="1" customWidth="1"/>
    <col min="11784" max="11784" width="15.85546875" style="1" customWidth="1"/>
    <col min="11785" max="12026" width="9.140625" style="1"/>
    <col min="12027" max="12027" width="1.7109375" style="1" customWidth="1"/>
    <col min="12028" max="12028" width="12.42578125" style="1" customWidth="1"/>
    <col min="12029" max="12029" width="14.5703125" style="1" customWidth="1"/>
    <col min="12030" max="12030" width="11.7109375" style="1" customWidth="1"/>
    <col min="12031" max="12031" width="18.140625" style="1" customWidth="1"/>
    <col min="12032" max="12032" width="15.5703125" style="1" customWidth="1"/>
    <col min="12033" max="12033" width="18.42578125" style="1" customWidth="1"/>
    <col min="12034" max="12034" width="17.85546875" style="1" customWidth="1"/>
    <col min="12035" max="12035" width="16.7109375" style="1" customWidth="1"/>
    <col min="12036" max="12036" width="15.7109375" style="1" customWidth="1"/>
    <col min="12037" max="12037" width="16.28515625" style="1" customWidth="1"/>
    <col min="12038" max="12039" width="15.28515625" style="1" customWidth="1"/>
    <col min="12040" max="12040" width="15.85546875" style="1" customWidth="1"/>
    <col min="12041" max="12282" width="9.140625" style="1"/>
    <col min="12283" max="12283" width="1.7109375" style="1" customWidth="1"/>
    <col min="12284" max="12284" width="12.42578125" style="1" customWidth="1"/>
    <col min="12285" max="12285" width="14.5703125" style="1" customWidth="1"/>
    <col min="12286" max="12286" width="11.7109375" style="1" customWidth="1"/>
    <col min="12287" max="12287" width="18.140625" style="1" customWidth="1"/>
    <col min="12288" max="12288" width="15.5703125" style="1" customWidth="1"/>
    <col min="12289" max="12289" width="18.42578125" style="1" customWidth="1"/>
    <col min="12290" max="12290" width="17.85546875" style="1" customWidth="1"/>
    <col min="12291" max="12291" width="16.7109375" style="1" customWidth="1"/>
    <col min="12292" max="12292" width="15.7109375" style="1" customWidth="1"/>
    <col min="12293" max="12293" width="16.28515625" style="1" customWidth="1"/>
    <col min="12294" max="12295" width="15.28515625" style="1" customWidth="1"/>
    <col min="12296" max="12296" width="15.85546875" style="1" customWidth="1"/>
    <col min="12297" max="12538" width="9.140625" style="1"/>
    <col min="12539" max="12539" width="1.7109375" style="1" customWidth="1"/>
    <col min="12540" max="12540" width="12.42578125" style="1" customWidth="1"/>
    <col min="12541" max="12541" width="14.5703125" style="1" customWidth="1"/>
    <col min="12542" max="12542" width="11.7109375" style="1" customWidth="1"/>
    <col min="12543" max="12543" width="18.140625" style="1" customWidth="1"/>
    <col min="12544" max="12544" width="15.5703125" style="1" customWidth="1"/>
    <col min="12545" max="12545" width="18.42578125" style="1" customWidth="1"/>
    <col min="12546" max="12546" width="17.85546875" style="1" customWidth="1"/>
    <col min="12547" max="12547" width="16.7109375" style="1" customWidth="1"/>
    <col min="12548" max="12548" width="15.7109375" style="1" customWidth="1"/>
    <col min="12549" max="12549" width="16.28515625" style="1" customWidth="1"/>
    <col min="12550" max="12551" width="15.28515625" style="1" customWidth="1"/>
    <col min="12552" max="12552" width="15.85546875" style="1" customWidth="1"/>
    <col min="12553" max="12794" width="9.140625" style="1"/>
    <col min="12795" max="12795" width="1.7109375" style="1" customWidth="1"/>
    <col min="12796" max="12796" width="12.42578125" style="1" customWidth="1"/>
    <col min="12797" max="12797" width="14.5703125" style="1" customWidth="1"/>
    <col min="12798" max="12798" width="11.7109375" style="1" customWidth="1"/>
    <col min="12799" max="12799" width="18.140625" style="1" customWidth="1"/>
    <col min="12800" max="12800" width="15.5703125" style="1" customWidth="1"/>
    <col min="12801" max="12801" width="18.42578125" style="1" customWidth="1"/>
    <col min="12802" max="12802" width="17.85546875" style="1" customWidth="1"/>
    <col min="12803" max="12803" width="16.7109375" style="1" customWidth="1"/>
    <col min="12804" max="12804" width="15.7109375" style="1" customWidth="1"/>
    <col min="12805" max="12805" width="16.28515625" style="1" customWidth="1"/>
    <col min="12806" max="12807" width="15.28515625" style="1" customWidth="1"/>
    <col min="12808" max="12808" width="15.85546875" style="1" customWidth="1"/>
    <col min="12809" max="13050" width="9.140625" style="1"/>
    <col min="13051" max="13051" width="1.7109375" style="1" customWidth="1"/>
    <col min="13052" max="13052" width="12.42578125" style="1" customWidth="1"/>
    <col min="13053" max="13053" width="14.5703125" style="1" customWidth="1"/>
    <col min="13054" max="13054" width="11.7109375" style="1" customWidth="1"/>
    <col min="13055" max="13055" width="18.140625" style="1" customWidth="1"/>
    <col min="13056" max="13056" width="15.5703125" style="1" customWidth="1"/>
    <col min="13057" max="13057" width="18.42578125" style="1" customWidth="1"/>
    <col min="13058" max="13058" width="17.85546875" style="1" customWidth="1"/>
    <col min="13059" max="13059" width="16.7109375" style="1" customWidth="1"/>
    <col min="13060" max="13060" width="15.7109375" style="1" customWidth="1"/>
    <col min="13061" max="13061" width="16.28515625" style="1" customWidth="1"/>
    <col min="13062" max="13063" width="15.28515625" style="1" customWidth="1"/>
    <col min="13064" max="13064" width="15.85546875" style="1" customWidth="1"/>
    <col min="13065" max="13306" width="9.140625" style="1"/>
    <col min="13307" max="13307" width="1.7109375" style="1" customWidth="1"/>
    <col min="13308" max="13308" width="12.42578125" style="1" customWidth="1"/>
    <col min="13309" max="13309" width="14.5703125" style="1" customWidth="1"/>
    <col min="13310" max="13310" width="11.7109375" style="1" customWidth="1"/>
    <col min="13311" max="13311" width="18.140625" style="1" customWidth="1"/>
    <col min="13312" max="13312" width="15.5703125" style="1" customWidth="1"/>
    <col min="13313" max="13313" width="18.42578125" style="1" customWidth="1"/>
    <col min="13314" max="13314" width="17.85546875" style="1" customWidth="1"/>
    <col min="13315" max="13315" width="16.7109375" style="1" customWidth="1"/>
    <col min="13316" max="13316" width="15.7109375" style="1" customWidth="1"/>
    <col min="13317" max="13317" width="16.28515625" style="1" customWidth="1"/>
    <col min="13318" max="13319" width="15.28515625" style="1" customWidth="1"/>
    <col min="13320" max="13320" width="15.85546875" style="1" customWidth="1"/>
    <col min="13321" max="13562" width="9.140625" style="1"/>
    <col min="13563" max="13563" width="1.7109375" style="1" customWidth="1"/>
    <col min="13564" max="13564" width="12.42578125" style="1" customWidth="1"/>
    <col min="13565" max="13565" width="14.5703125" style="1" customWidth="1"/>
    <col min="13566" max="13566" width="11.7109375" style="1" customWidth="1"/>
    <col min="13567" max="13567" width="18.140625" style="1" customWidth="1"/>
    <col min="13568" max="13568" width="15.5703125" style="1" customWidth="1"/>
    <col min="13569" max="13569" width="18.42578125" style="1" customWidth="1"/>
    <col min="13570" max="13570" width="17.85546875" style="1" customWidth="1"/>
    <col min="13571" max="13571" width="16.7109375" style="1" customWidth="1"/>
    <col min="13572" max="13572" width="15.7109375" style="1" customWidth="1"/>
    <col min="13573" max="13573" width="16.28515625" style="1" customWidth="1"/>
    <col min="13574" max="13575" width="15.28515625" style="1" customWidth="1"/>
    <col min="13576" max="13576" width="15.85546875" style="1" customWidth="1"/>
    <col min="13577" max="13818" width="9.140625" style="1"/>
    <col min="13819" max="13819" width="1.7109375" style="1" customWidth="1"/>
    <col min="13820" max="13820" width="12.42578125" style="1" customWidth="1"/>
    <col min="13821" max="13821" width="14.5703125" style="1" customWidth="1"/>
    <col min="13822" max="13822" width="11.7109375" style="1" customWidth="1"/>
    <col min="13823" max="13823" width="18.140625" style="1" customWidth="1"/>
    <col min="13824" max="13824" width="15.5703125" style="1" customWidth="1"/>
    <col min="13825" max="13825" width="18.42578125" style="1" customWidth="1"/>
    <col min="13826" max="13826" width="17.85546875" style="1" customWidth="1"/>
    <col min="13827" max="13827" width="16.7109375" style="1" customWidth="1"/>
    <col min="13828" max="13828" width="15.7109375" style="1" customWidth="1"/>
    <col min="13829" max="13829" width="16.28515625" style="1" customWidth="1"/>
    <col min="13830" max="13831" width="15.28515625" style="1" customWidth="1"/>
    <col min="13832" max="13832" width="15.85546875" style="1" customWidth="1"/>
    <col min="13833" max="14074" width="9.140625" style="1"/>
    <col min="14075" max="14075" width="1.7109375" style="1" customWidth="1"/>
    <col min="14076" max="14076" width="12.42578125" style="1" customWidth="1"/>
    <col min="14077" max="14077" width="14.5703125" style="1" customWidth="1"/>
    <col min="14078" max="14078" width="11.7109375" style="1" customWidth="1"/>
    <col min="14079" max="14079" width="18.140625" style="1" customWidth="1"/>
    <col min="14080" max="14080" width="15.5703125" style="1" customWidth="1"/>
    <col min="14081" max="14081" width="18.42578125" style="1" customWidth="1"/>
    <col min="14082" max="14082" width="17.85546875" style="1" customWidth="1"/>
    <col min="14083" max="14083" width="16.7109375" style="1" customWidth="1"/>
    <col min="14084" max="14084" width="15.7109375" style="1" customWidth="1"/>
    <col min="14085" max="14085" width="16.28515625" style="1" customWidth="1"/>
    <col min="14086" max="14087" width="15.28515625" style="1" customWidth="1"/>
    <col min="14088" max="14088" width="15.85546875" style="1" customWidth="1"/>
    <col min="14089" max="14330" width="9.140625" style="1"/>
    <col min="14331" max="14331" width="1.7109375" style="1" customWidth="1"/>
    <col min="14332" max="14332" width="12.42578125" style="1" customWidth="1"/>
    <col min="14333" max="14333" width="14.5703125" style="1" customWidth="1"/>
    <col min="14334" max="14334" width="11.7109375" style="1" customWidth="1"/>
    <col min="14335" max="14335" width="18.140625" style="1" customWidth="1"/>
    <col min="14336" max="14336" width="15.5703125" style="1" customWidth="1"/>
    <col min="14337" max="14337" width="18.42578125" style="1" customWidth="1"/>
    <col min="14338" max="14338" width="17.85546875" style="1" customWidth="1"/>
    <col min="14339" max="14339" width="16.7109375" style="1" customWidth="1"/>
    <col min="14340" max="14340" width="15.7109375" style="1" customWidth="1"/>
    <col min="14341" max="14341" width="16.28515625" style="1" customWidth="1"/>
    <col min="14342" max="14343" width="15.28515625" style="1" customWidth="1"/>
    <col min="14344" max="14344" width="15.85546875" style="1" customWidth="1"/>
    <col min="14345" max="14586" width="9.140625" style="1"/>
    <col min="14587" max="14587" width="1.7109375" style="1" customWidth="1"/>
    <col min="14588" max="14588" width="12.42578125" style="1" customWidth="1"/>
    <col min="14589" max="14589" width="14.5703125" style="1" customWidth="1"/>
    <col min="14590" max="14590" width="11.7109375" style="1" customWidth="1"/>
    <col min="14591" max="14591" width="18.140625" style="1" customWidth="1"/>
    <col min="14592" max="14592" width="15.5703125" style="1" customWidth="1"/>
    <col min="14593" max="14593" width="18.42578125" style="1" customWidth="1"/>
    <col min="14594" max="14594" width="17.85546875" style="1" customWidth="1"/>
    <col min="14595" max="14595" width="16.7109375" style="1" customWidth="1"/>
    <col min="14596" max="14596" width="15.7109375" style="1" customWidth="1"/>
    <col min="14597" max="14597" width="16.28515625" style="1" customWidth="1"/>
    <col min="14598" max="14599" width="15.28515625" style="1" customWidth="1"/>
    <col min="14600" max="14600" width="15.85546875" style="1" customWidth="1"/>
    <col min="14601" max="14842" width="9.140625" style="1"/>
    <col min="14843" max="14843" width="1.7109375" style="1" customWidth="1"/>
    <col min="14844" max="14844" width="12.42578125" style="1" customWidth="1"/>
    <col min="14845" max="14845" width="14.5703125" style="1" customWidth="1"/>
    <col min="14846" max="14846" width="11.7109375" style="1" customWidth="1"/>
    <col min="14847" max="14847" width="18.140625" style="1" customWidth="1"/>
    <col min="14848" max="14848" width="15.5703125" style="1" customWidth="1"/>
    <col min="14849" max="14849" width="18.42578125" style="1" customWidth="1"/>
    <col min="14850" max="14850" width="17.85546875" style="1" customWidth="1"/>
    <col min="14851" max="14851" width="16.7109375" style="1" customWidth="1"/>
    <col min="14852" max="14852" width="15.7109375" style="1" customWidth="1"/>
    <col min="14853" max="14853" width="16.28515625" style="1" customWidth="1"/>
    <col min="14854" max="14855" width="15.28515625" style="1" customWidth="1"/>
    <col min="14856" max="14856" width="15.85546875" style="1" customWidth="1"/>
    <col min="14857" max="15098" width="9.140625" style="1"/>
    <col min="15099" max="15099" width="1.7109375" style="1" customWidth="1"/>
    <col min="15100" max="15100" width="12.42578125" style="1" customWidth="1"/>
    <col min="15101" max="15101" width="14.5703125" style="1" customWidth="1"/>
    <col min="15102" max="15102" width="11.7109375" style="1" customWidth="1"/>
    <col min="15103" max="15103" width="18.140625" style="1" customWidth="1"/>
    <col min="15104" max="15104" width="15.5703125" style="1" customWidth="1"/>
    <col min="15105" max="15105" width="18.42578125" style="1" customWidth="1"/>
    <col min="15106" max="15106" width="17.85546875" style="1" customWidth="1"/>
    <col min="15107" max="15107" width="16.7109375" style="1" customWidth="1"/>
    <col min="15108" max="15108" width="15.7109375" style="1" customWidth="1"/>
    <col min="15109" max="15109" width="16.28515625" style="1" customWidth="1"/>
    <col min="15110" max="15111" width="15.28515625" style="1" customWidth="1"/>
    <col min="15112" max="15112" width="15.85546875" style="1" customWidth="1"/>
    <col min="15113" max="15354" width="9.140625" style="1"/>
    <col min="15355" max="15355" width="1.7109375" style="1" customWidth="1"/>
    <col min="15356" max="15356" width="12.42578125" style="1" customWidth="1"/>
    <col min="15357" max="15357" width="14.5703125" style="1" customWidth="1"/>
    <col min="15358" max="15358" width="11.7109375" style="1" customWidth="1"/>
    <col min="15359" max="15359" width="18.140625" style="1" customWidth="1"/>
    <col min="15360" max="15360" width="15.5703125" style="1" customWidth="1"/>
    <col min="15361" max="15361" width="18.42578125" style="1" customWidth="1"/>
    <col min="15362" max="15362" width="17.85546875" style="1" customWidth="1"/>
    <col min="15363" max="15363" width="16.7109375" style="1" customWidth="1"/>
    <col min="15364" max="15364" width="15.7109375" style="1" customWidth="1"/>
    <col min="15365" max="15365" width="16.28515625" style="1" customWidth="1"/>
    <col min="15366" max="15367" width="15.28515625" style="1" customWidth="1"/>
    <col min="15368" max="15368" width="15.85546875" style="1" customWidth="1"/>
    <col min="15369" max="15610" width="9.140625" style="1"/>
    <col min="15611" max="15611" width="1.7109375" style="1" customWidth="1"/>
    <col min="15612" max="15612" width="12.42578125" style="1" customWidth="1"/>
    <col min="15613" max="15613" width="14.5703125" style="1" customWidth="1"/>
    <col min="15614" max="15614" width="11.7109375" style="1" customWidth="1"/>
    <col min="15615" max="15615" width="18.140625" style="1" customWidth="1"/>
    <col min="15616" max="15616" width="15.5703125" style="1" customWidth="1"/>
    <col min="15617" max="15617" width="18.42578125" style="1" customWidth="1"/>
    <col min="15618" max="15618" width="17.85546875" style="1" customWidth="1"/>
    <col min="15619" max="15619" width="16.7109375" style="1" customWidth="1"/>
    <col min="15620" max="15620" width="15.7109375" style="1" customWidth="1"/>
    <col min="15621" max="15621" width="16.28515625" style="1" customWidth="1"/>
    <col min="15622" max="15623" width="15.28515625" style="1" customWidth="1"/>
    <col min="15624" max="15624" width="15.85546875" style="1" customWidth="1"/>
    <col min="15625" max="15866" width="9.140625" style="1"/>
    <col min="15867" max="15867" width="1.7109375" style="1" customWidth="1"/>
    <col min="15868" max="15868" width="12.42578125" style="1" customWidth="1"/>
    <col min="15869" max="15869" width="14.5703125" style="1" customWidth="1"/>
    <col min="15870" max="15870" width="11.7109375" style="1" customWidth="1"/>
    <col min="15871" max="15871" width="18.140625" style="1" customWidth="1"/>
    <col min="15872" max="15872" width="15.5703125" style="1" customWidth="1"/>
    <col min="15873" max="15873" width="18.42578125" style="1" customWidth="1"/>
    <col min="15874" max="15874" width="17.85546875" style="1" customWidth="1"/>
    <col min="15875" max="15875" width="16.7109375" style="1" customWidth="1"/>
    <col min="15876" max="15876" width="15.7109375" style="1" customWidth="1"/>
    <col min="15877" max="15877" width="16.28515625" style="1" customWidth="1"/>
    <col min="15878" max="15879" width="15.28515625" style="1" customWidth="1"/>
    <col min="15880" max="15880" width="15.85546875" style="1" customWidth="1"/>
    <col min="15881" max="16122" width="9.140625" style="1"/>
    <col min="16123" max="16123" width="1.7109375" style="1" customWidth="1"/>
    <col min="16124" max="16124" width="12.42578125" style="1" customWidth="1"/>
    <col min="16125" max="16125" width="14.5703125" style="1" customWidth="1"/>
    <col min="16126" max="16126" width="11.7109375" style="1" customWidth="1"/>
    <col min="16127" max="16127" width="18.140625" style="1" customWidth="1"/>
    <col min="16128" max="16128" width="15.5703125" style="1" customWidth="1"/>
    <col min="16129" max="16129" width="18.42578125" style="1" customWidth="1"/>
    <col min="16130" max="16130" width="17.85546875" style="1" customWidth="1"/>
    <col min="16131" max="16131" width="16.7109375" style="1" customWidth="1"/>
    <col min="16132" max="16132" width="15.7109375" style="1" customWidth="1"/>
    <col min="16133" max="16133" width="16.28515625" style="1" customWidth="1"/>
    <col min="16134" max="16135" width="15.28515625" style="1" customWidth="1"/>
    <col min="16136" max="16136" width="15.85546875" style="1" customWidth="1"/>
    <col min="16137" max="16384" width="9.140625" style="1"/>
  </cols>
  <sheetData>
    <row r="2" spans="2:17" ht="13.5" thickBot="1" x14ac:dyDescent="0.25">
      <c r="B2" s="3"/>
      <c r="E2" s="6"/>
      <c r="F2" s="4"/>
      <c r="H2" s="5"/>
    </row>
    <row r="3" spans="2:17" ht="13.5" thickBot="1" x14ac:dyDescent="0.25">
      <c r="G3" s="5"/>
      <c r="H3" s="5"/>
      <c r="I3" s="3"/>
      <c r="K3" s="7" t="s">
        <v>1</v>
      </c>
      <c r="L3" s="8">
        <v>238</v>
      </c>
      <c r="M3" s="7" t="s">
        <v>2</v>
      </c>
      <c r="N3" s="9">
        <v>0.06</v>
      </c>
    </row>
    <row r="4" spans="2:17" x14ac:dyDescent="0.2">
      <c r="B4" s="29" t="s">
        <v>3</v>
      </c>
      <c r="C4" s="29"/>
      <c r="D4" s="29"/>
      <c r="E4" s="10"/>
      <c r="F4" s="10"/>
      <c r="G4" s="11"/>
      <c r="H4" s="11"/>
      <c r="I4" s="11"/>
      <c r="J4" s="11"/>
      <c r="K4" s="30" t="s">
        <v>4</v>
      </c>
      <c r="L4" s="31"/>
      <c r="M4" s="31"/>
      <c r="N4" s="32"/>
    </row>
    <row r="5" spans="2:17" x14ac:dyDescent="0.2">
      <c r="B5" s="12" t="s">
        <v>5</v>
      </c>
      <c r="C5" s="12" t="s">
        <v>6</v>
      </c>
      <c r="D5" s="12" t="s">
        <v>7</v>
      </c>
      <c r="E5" s="10" t="s">
        <v>8</v>
      </c>
      <c r="F5" s="13" t="s">
        <v>0</v>
      </c>
      <c r="G5" s="10" t="s">
        <v>9</v>
      </c>
      <c r="H5" s="10" t="s">
        <v>10</v>
      </c>
      <c r="I5" s="10" t="s">
        <v>2</v>
      </c>
      <c r="J5" s="10" t="s">
        <v>11</v>
      </c>
      <c r="K5" s="14" t="s">
        <v>9</v>
      </c>
      <c r="L5" s="14" t="s">
        <v>10</v>
      </c>
      <c r="M5" s="14" t="s">
        <v>2</v>
      </c>
      <c r="N5" s="14" t="s">
        <v>12</v>
      </c>
    </row>
    <row r="6" spans="2:17" x14ac:dyDescent="0.2">
      <c r="B6" s="15">
        <v>0</v>
      </c>
      <c r="C6" s="16">
        <v>42054</v>
      </c>
      <c r="D6" s="15"/>
      <c r="E6" s="17">
        <v>0</v>
      </c>
      <c r="F6" s="18"/>
      <c r="G6" s="19">
        <v>1001891.2760084026</v>
      </c>
      <c r="H6" s="20"/>
      <c r="I6" s="20"/>
      <c r="J6" s="20"/>
      <c r="K6" s="19">
        <f t="shared" ref="K6:N69" si="0">TRUNC(G6*$L$3,2)</f>
        <v>238450123.69</v>
      </c>
      <c r="L6" s="20">
        <f t="shared" si="0"/>
        <v>0</v>
      </c>
      <c r="M6" s="20">
        <f t="shared" si="0"/>
        <v>0</v>
      </c>
      <c r="N6" s="20">
        <f t="shared" si="0"/>
        <v>0</v>
      </c>
      <c r="O6" s="21"/>
      <c r="P6" s="22"/>
      <c r="Q6" s="21"/>
    </row>
    <row r="7" spans="2:17" x14ac:dyDescent="0.2">
      <c r="B7" s="15">
        <v>1</v>
      </c>
      <c r="C7" s="16">
        <v>42064</v>
      </c>
      <c r="D7" s="15">
        <f>C7-C6</f>
        <v>10</v>
      </c>
      <c r="E7" s="17">
        <v>0</v>
      </c>
      <c r="F7" s="23"/>
      <c r="G7" s="20">
        <f>IF(E7=0,TRUNC(TRUNC(1+F7,8)*(ROUND(((1+$N$3)^(1/12))^(D7/30)-1,9))*G6+G6*TRUNC(1+F7,8),8),TRUNC((G6-H6)*TRUNC(1+F7,8),8))</f>
        <v>1003514.2306693899</v>
      </c>
      <c r="H7" s="20">
        <f>TRUNC(G7*E7,8)</f>
        <v>0</v>
      </c>
      <c r="I7" s="20">
        <f t="shared" ref="I7:I70" si="1">IF(H7=0,0,TRUNC((ROUND((1+$N$3)^(1/12)-1,9))*G7,8))</f>
        <v>0</v>
      </c>
      <c r="J7" s="20">
        <f>IF(H7=0,0,TRUNC(I7+H7,2))</f>
        <v>0</v>
      </c>
      <c r="K7" s="20">
        <f t="shared" si="0"/>
        <v>238836386.88999999</v>
      </c>
      <c r="L7" s="20">
        <f t="shared" si="0"/>
        <v>0</v>
      </c>
      <c r="M7" s="20">
        <f t="shared" si="0"/>
        <v>0</v>
      </c>
      <c r="N7" s="20">
        <f t="shared" si="0"/>
        <v>0</v>
      </c>
      <c r="P7" s="24"/>
    </row>
    <row r="8" spans="2:17" x14ac:dyDescent="0.2">
      <c r="B8" s="15">
        <v>2</v>
      </c>
      <c r="C8" s="16">
        <v>42095</v>
      </c>
      <c r="D8" s="15">
        <v>30</v>
      </c>
      <c r="E8" s="17">
        <v>8.6878000000000007E-3</v>
      </c>
      <c r="F8" s="23"/>
      <c r="G8" s="20">
        <f t="shared" ref="G8:G71" si="2">IF(E8=0,TRUNC(TRUNC(1+F8,8)*(ROUND((1+$N$3)^(1/12)-1,9))*G7+G7*TRUNC(1+F8,8),8),TRUNC((G7-H7)*TRUNC(1+F8,8),8))</f>
        <v>1003514.2306693899</v>
      </c>
      <c r="H8" s="20">
        <f t="shared" ref="H8:H71" si="3">TRUNC(G8*E8,8)</f>
        <v>8718.3309332000008</v>
      </c>
      <c r="I8" s="20">
        <f t="shared" si="1"/>
        <v>4884.6566970000003</v>
      </c>
      <c r="J8" s="20">
        <f t="shared" ref="J8:J71" si="4">IF(H8=0,0,TRUNC(I8+H8,2))</f>
        <v>13602.98</v>
      </c>
      <c r="K8" s="20">
        <f t="shared" si="0"/>
        <v>238836386.88999999</v>
      </c>
      <c r="L8" s="20">
        <f t="shared" si="0"/>
        <v>2074962.76</v>
      </c>
      <c r="M8" s="20">
        <f t="shared" si="0"/>
        <v>1162548.29</v>
      </c>
      <c r="N8" s="20">
        <f t="shared" si="0"/>
        <v>3237509.24</v>
      </c>
      <c r="O8" s="25"/>
      <c r="P8" s="24"/>
    </row>
    <row r="9" spans="2:17" x14ac:dyDescent="0.2">
      <c r="B9" s="15">
        <v>3</v>
      </c>
      <c r="C9" s="16">
        <v>42125</v>
      </c>
      <c r="D9" s="15">
        <v>30</v>
      </c>
      <c r="E9" s="17">
        <v>8.7152099999999993E-3</v>
      </c>
      <c r="F9" s="23"/>
      <c r="G9" s="20">
        <f t="shared" si="2"/>
        <v>994795.89973618998</v>
      </c>
      <c r="H9" s="20">
        <f t="shared" si="3"/>
        <v>8669.8551733299992</v>
      </c>
      <c r="I9" s="20">
        <f t="shared" si="1"/>
        <v>4842.2197765499996</v>
      </c>
      <c r="J9" s="20">
        <f t="shared" si="4"/>
        <v>13512.07</v>
      </c>
      <c r="K9" s="20">
        <f t="shared" si="0"/>
        <v>236761424.13</v>
      </c>
      <c r="L9" s="20">
        <f t="shared" si="0"/>
        <v>2063425.53</v>
      </c>
      <c r="M9" s="20">
        <f t="shared" si="0"/>
        <v>1152448.3</v>
      </c>
      <c r="N9" s="20">
        <f t="shared" si="0"/>
        <v>3215872.66</v>
      </c>
      <c r="P9" s="24"/>
    </row>
    <row r="10" spans="2:17" x14ac:dyDescent="0.2">
      <c r="B10" s="15">
        <v>4</v>
      </c>
      <c r="C10" s="16">
        <v>42156</v>
      </c>
      <c r="D10" s="15">
        <v>30</v>
      </c>
      <c r="E10" s="17">
        <v>8.7558700000000007E-3</v>
      </c>
      <c r="F10" s="18"/>
      <c r="G10" s="20">
        <f t="shared" si="2"/>
        <v>986126.04456286004</v>
      </c>
      <c r="H10" s="20">
        <f t="shared" si="3"/>
        <v>8634.3914497999995</v>
      </c>
      <c r="I10" s="20">
        <f t="shared" si="1"/>
        <v>4800.0188143300002</v>
      </c>
      <c r="J10" s="20">
        <f t="shared" si="4"/>
        <v>13434.41</v>
      </c>
      <c r="K10" s="20">
        <f t="shared" si="0"/>
        <v>234697998.59999999</v>
      </c>
      <c r="L10" s="20">
        <f t="shared" si="0"/>
        <v>2054985.16</v>
      </c>
      <c r="M10" s="20">
        <f t="shared" si="0"/>
        <v>1142404.47</v>
      </c>
      <c r="N10" s="20">
        <f t="shared" si="0"/>
        <v>3197389.58</v>
      </c>
      <c r="P10" s="24"/>
    </row>
    <row r="11" spans="2:17" x14ac:dyDescent="0.2">
      <c r="B11" s="15">
        <v>5</v>
      </c>
      <c r="C11" s="16">
        <v>42186</v>
      </c>
      <c r="D11" s="15">
        <v>30</v>
      </c>
      <c r="E11" s="17">
        <v>8.7675700000000006E-3</v>
      </c>
      <c r="F11" s="18"/>
      <c r="G11" s="20">
        <f t="shared" si="2"/>
        <v>977491.65311306005</v>
      </c>
      <c r="H11" s="20">
        <f t="shared" si="3"/>
        <v>8570.2264930799993</v>
      </c>
      <c r="I11" s="20">
        <f t="shared" si="1"/>
        <v>4757.9904735999999</v>
      </c>
      <c r="J11" s="20">
        <f t="shared" si="4"/>
        <v>13328.21</v>
      </c>
      <c r="K11" s="20">
        <f t="shared" si="0"/>
        <v>232643013.44</v>
      </c>
      <c r="L11" s="20">
        <f t="shared" si="0"/>
        <v>2039713.9</v>
      </c>
      <c r="M11" s="20">
        <f t="shared" si="0"/>
        <v>1132401.73</v>
      </c>
      <c r="N11" s="20">
        <f t="shared" si="0"/>
        <v>3172113.98</v>
      </c>
      <c r="P11" s="24"/>
    </row>
    <row r="12" spans="2:17" x14ac:dyDescent="0.2">
      <c r="B12" s="26">
        <v>6</v>
      </c>
      <c r="C12" s="16">
        <v>42217</v>
      </c>
      <c r="D12" s="15">
        <v>30</v>
      </c>
      <c r="E12" s="17">
        <v>8.8076200000000004E-3</v>
      </c>
      <c r="F12" s="18"/>
      <c r="G12" s="20">
        <f t="shared" si="2"/>
        <v>968921.42661998002</v>
      </c>
      <c r="H12" s="20">
        <f t="shared" si="3"/>
        <v>8533.8917355199992</v>
      </c>
      <c r="I12" s="20">
        <f t="shared" si="1"/>
        <v>4716.2744590599996</v>
      </c>
      <c r="J12" s="20">
        <f t="shared" si="4"/>
        <v>13250.16</v>
      </c>
      <c r="K12" s="20">
        <f t="shared" si="0"/>
        <v>230603299.53</v>
      </c>
      <c r="L12" s="20">
        <f t="shared" si="0"/>
        <v>2031066.23</v>
      </c>
      <c r="M12" s="20">
        <f t="shared" si="0"/>
        <v>1122473.32</v>
      </c>
      <c r="N12" s="20">
        <f t="shared" si="0"/>
        <v>3153538.08</v>
      </c>
      <c r="P12" s="24"/>
    </row>
    <row r="13" spans="2:17" x14ac:dyDescent="0.2">
      <c r="B13" s="26">
        <v>7</v>
      </c>
      <c r="C13" s="16">
        <v>42248</v>
      </c>
      <c r="D13" s="15">
        <v>30</v>
      </c>
      <c r="E13" s="17">
        <v>8.8474799999999996E-3</v>
      </c>
      <c r="F13" s="18"/>
      <c r="G13" s="20">
        <f t="shared" si="2"/>
        <v>960387.53488446004</v>
      </c>
      <c r="H13" s="20">
        <f t="shared" si="3"/>
        <v>8497.0095071300002</v>
      </c>
      <c r="I13" s="20">
        <f t="shared" si="1"/>
        <v>4674.7353058099998</v>
      </c>
      <c r="J13" s="20">
        <f t="shared" si="4"/>
        <v>13171.74</v>
      </c>
      <c r="K13" s="20">
        <f t="shared" si="0"/>
        <v>228572233.30000001</v>
      </c>
      <c r="L13" s="20">
        <f t="shared" si="0"/>
        <v>2022288.26</v>
      </c>
      <c r="M13" s="20">
        <f t="shared" si="0"/>
        <v>1112587</v>
      </c>
      <c r="N13" s="20">
        <f t="shared" si="0"/>
        <v>3134874.12</v>
      </c>
      <c r="P13" s="24"/>
    </row>
    <row r="14" spans="2:17" x14ac:dyDescent="0.2">
      <c r="B14" s="26">
        <v>8</v>
      </c>
      <c r="C14" s="16">
        <v>42278</v>
      </c>
      <c r="D14" s="15">
        <v>30</v>
      </c>
      <c r="E14" s="17">
        <v>8.8808299999999993E-3</v>
      </c>
      <c r="F14" s="18"/>
      <c r="G14" s="20">
        <f t="shared" si="2"/>
        <v>951890.52537733002</v>
      </c>
      <c r="H14" s="20">
        <f t="shared" si="3"/>
        <v>8453.5779344799994</v>
      </c>
      <c r="I14" s="20">
        <f t="shared" si="1"/>
        <v>4633.3756786900003</v>
      </c>
      <c r="J14" s="20">
        <f t="shared" si="4"/>
        <v>13086.95</v>
      </c>
      <c r="K14" s="20">
        <f t="shared" si="0"/>
        <v>226549945.03</v>
      </c>
      <c r="L14" s="20">
        <f t="shared" si="0"/>
        <v>2011951.54</v>
      </c>
      <c r="M14" s="20">
        <f t="shared" si="0"/>
        <v>1102743.4099999999</v>
      </c>
      <c r="N14" s="20">
        <f t="shared" si="0"/>
        <v>3114694.1</v>
      </c>
      <c r="P14" s="24"/>
    </row>
    <row r="15" spans="2:17" x14ac:dyDescent="0.2">
      <c r="B15" s="15">
        <v>9</v>
      </c>
      <c r="C15" s="16">
        <v>42309</v>
      </c>
      <c r="D15" s="15">
        <v>30</v>
      </c>
      <c r="E15" s="17">
        <v>8.9231199999999997E-3</v>
      </c>
      <c r="F15" s="18"/>
      <c r="G15" s="20">
        <f t="shared" si="2"/>
        <v>943436.94744284998</v>
      </c>
      <c r="H15" s="20">
        <f t="shared" si="3"/>
        <v>8418.4010944599995</v>
      </c>
      <c r="I15" s="20">
        <f t="shared" si="1"/>
        <v>4592.2274569600004</v>
      </c>
      <c r="J15" s="20">
        <f t="shared" si="4"/>
        <v>13010.62</v>
      </c>
      <c r="K15" s="20">
        <f t="shared" si="0"/>
        <v>224537993.49000001</v>
      </c>
      <c r="L15" s="20">
        <f t="shared" si="0"/>
        <v>2003579.46</v>
      </c>
      <c r="M15" s="20">
        <f t="shared" si="0"/>
        <v>1092950.1299999999</v>
      </c>
      <c r="N15" s="20">
        <f t="shared" si="0"/>
        <v>3096527.56</v>
      </c>
      <c r="P15" s="24"/>
    </row>
    <row r="16" spans="2:17" s="27" customFormat="1" x14ac:dyDescent="0.2">
      <c r="B16" s="26">
        <v>10</v>
      </c>
      <c r="C16" s="16">
        <v>42339</v>
      </c>
      <c r="D16" s="15">
        <v>30</v>
      </c>
      <c r="E16" s="17">
        <v>8.9716799999999992E-3</v>
      </c>
      <c r="F16" s="18"/>
      <c r="G16" s="20">
        <f t="shared" si="2"/>
        <v>935018.54634839005</v>
      </c>
      <c r="H16" s="20">
        <f t="shared" si="3"/>
        <v>8388.6871919000005</v>
      </c>
      <c r="I16" s="20">
        <f t="shared" si="1"/>
        <v>4551.2504602899999</v>
      </c>
      <c r="J16" s="20">
        <f t="shared" si="4"/>
        <v>12939.93</v>
      </c>
      <c r="K16" s="20">
        <f t="shared" si="0"/>
        <v>222534414.03</v>
      </c>
      <c r="L16" s="20">
        <f t="shared" si="0"/>
        <v>1996507.55</v>
      </c>
      <c r="M16" s="20">
        <f t="shared" si="0"/>
        <v>1083197.6000000001</v>
      </c>
      <c r="N16" s="20">
        <f t="shared" si="0"/>
        <v>3079703.34</v>
      </c>
      <c r="P16" s="28"/>
    </row>
    <row r="17" spans="2:16" s="27" customFormat="1" x14ac:dyDescent="0.2">
      <c r="B17" s="26">
        <v>11</v>
      </c>
      <c r="C17" s="16">
        <v>42370</v>
      </c>
      <c r="D17" s="15">
        <v>30</v>
      </c>
      <c r="E17" s="17">
        <v>8.9916400000000004E-3</v>
      </c>
      <c r="F17" s="18"/>
      <c r="G17" s="20">
        <f t="shared" si="2"/>
        <v>926629.85915648995</v>
      </c>
      <c r="H17" s="20">
        <f t="shared" si="3"/>
        <v>8331.9221067800008</v>
      </c>
      <c r="I17" s="20">
        <f t="shared" si="1"/>
        <v>4510.4180975600002</v>
      </c>
      <c r="J17" s="20">
        <f t="shared" si="4"/>
        <v>12842.34</v>
      </c>
      <c r="K17" s="20">
        <f t="shared" si="0"/>
        <v>220537906.47</v>
      </c>
      <c r="L17" s="20">
        <f t="shared" si="0"/>
        <v>1982997.46</v>
      </c>
      <c r="M17" s="20">
        <f t="shared" si="0"/>
        <v>1073479.5</v>
      </c>
      <c r="N17" s="20">
        <f t="shared" si="0"/>
        <v>3056476.92</v>
      </c>
      <c r="P17" s="28"/>
    </row>
    <row r="18" spans="2:16" x14ac:dyDescent="0.2">
      <c r="B18" s="26">
        <v>12</v>
      </c>
      <c r="C18" s="16">
        <v>42401</v>
      </c>
      <c r="D18" s="15">
        <v>30</v>
      </c>
      <c r="E18" s="17">
        <v>9.0105399999999992E-3</v>
      </c>
      <c r="F18" s="18"/>
      <c r="G18" s="20">
        <f t="shared" si="2"/>
        <v>918297.93704970996</v>
      </c>
      <c r="H18" s="20">
        <f t="shared" si="3"/>
        <v>8274.3602936999996</v>
      </c>
      <c r="I18" s="20">
        <f t="shared" si="1"/>
        <v>4469.8620417800003</v>
      </c>
      <c r="J18" s="20">
        <f t="shared" si="4"/>
        <v>12744.22</v>
      </c>
      <c r="K18" s="20">
        <f t="shared" si="0"/>
        <v>218554909.00999999</v>
      </c>
      <c r="L18" s="20">
        <f t="shared" si="0"/>
        <v>1969297.74</v>
      </c>
      <c r="M18" s="20">
        <f t="shared" si="0"/>
        <v>1063827.1599999999</v>
      </c>
      <c r="N18" s="20">
        <f t="shared" si="0"/>
        <v>3033124.36</v>
      </c>
      <c r="P18" s="24"/>
    </row>
    <row r="19" spans="2:16" s="27" customFormat="1" x14ac:dyDescent="0.2">
      <c r="B19" s="26">
        <v>13</v>
      </c>
      <c r="C19" s="16">
        <v>42430</v>
      </c>
      <c r="D19" s="15">
        <v>30</v>
      </c>
      <c r="E19" s="17">
        <v>9.0396000000000001E-3</v>
      </c>
      <c r="F19" s="18"/>
      <c r="G19" s="20">
        <f t="shared" si="2"/>
        <v>910023.57675600995</v>
      </c>
      <c r="H19" s="20">
        <f t="shared" si="3"/>
        <v>8226.2491244400007</v>
      </c>
      <c r="I19" s="20">
        <f t="shared" si="1"/>
        <v>4429.5861710600002</v>
      </c>
      <c r="J19" s="20">
        <f t="shared" si="4"/>
        <v>12655.83</v>
      </c>
      <c r="K19" s="20">
        <f t="shared" si="0"/>
        <v>216585611.25999999</v>
      </c>
      <c r="L19" s="20">
        <f t="shared" si="0"/>
        <v>1957847.29</v>
      </c>
      <c r="M19" s="20">
        <f t="shared" si="0"/>
        <v>1054241.5</v>
      </c>
      <c r="N19" s="20">
        <f t="shared" si="0"/>
        <v>3012087.54</v>
      </c>
      <c r="P19" s="28"/>
    </row>
    <row r="20" spans="2:16" x14ac:dyDescent="0.2">
      <c r="B20" s="15">
        <v>14</v>
      </c>
      <c r="C20" s="16">
        <v>42461</v>
      </c>
      <c r="D20" s="15">
        <v>30</v>
      </c>
      <c r="E20" s="17">
        <v>9.0859300000000007E-3</v>
      </c>
      <c r="F20" s="18"/>
      <c r="G20" s="20">
        <f t="shared" si="2"/>
        <v>901797.32763157005</v>
      </c>
      <c r="H20" s="20">
        <f t="shared" si="3"/>
        <v>8193.6673930399993</v>
      </c>
      <c r="I20" s="20">
        <f t="shared" si="1"/>
        <v>4389.5444839100001</v>
      </c>
      <c r="J20" s="20">
        <f t="shared" si="4"/>
        <v>12583.21</v>
      </c>
      <c r="K20" s="20">
        <f t="shared" si="0"/>
        <v>214627763.97</v>
      </c>
      <c r="L20" s="20">
        <f t="shared" si="0"/>
        <v>1950092.83</v>
      </c>
      <c r="M20" s="20">
        <f t="shared" si="0"/>
        <v>1044711.58</v>
      </c>
      <c r="N20" s="20">
        <f t="shared" si="0"/>
        <v>2994803.98</v>
      </c>
      <c r="P20" s="24"/>
    </row>
    <row r="21" spans="2:16" x14ac:dyDescent="0.2">
      <c r="B21" s="15">
        <v>15</v>
      </c>
      <c r="C21" s="16">
        <v>42491</v>
      </c>
      <c r="D21" s="15">
        <v>30</v>
      </c>
      <c r="E21" s="17">
        <v>9.1256199999999992E-3</v>
      </c>
      <c r="F21" s="18"/>
      <c r="G21" s="20">
        <f t="shared" si="2"/>
        <v>893603.66023853002</v>
      </c>
      <c r="H21" s="20">
        <f t="shared" si="3"/>
        <v>8154.6874339400001</v>
      </c>
      <c r="I21" s="20">
        <f t="shared" si="1"/>
        <v>4349.6613899900003</v>
      </c>
      <c r="J21" s="20">
        <f t="shared" si="4"/>
        <v>12504.34</v>
      </c>
      <c r="K21" s="20">
        <f t="shared" si="0"/>
        <v>212677671.13</v>
      </c>
      <c r="L21" s="20">
        <f t="shared" si="0"/>
        <v>1940815.6</v>
      </c>
      <c r="M21" s="20">
        <f t="shared" si="0"/>
        <v>1035219.41</v>
      </c>
      <c r="N21" s="20">
        <f t="shared" si="0"/>
        <v>2976032.92</v>
      </c>
      <c r="P21" s="24"/>
    </row>
    <row r="22" spans="2:16" x14ac:dyDescent="0.2">
      <c r="B22" s="15">
        <v>16</v>
      </c>
      <c r="C22" s="16">
        <v>42522</v>
      </c>
      <c r="D22" s="15">
        <v>30</v>
      </c>
      <c r="E22" s="17">
        <v>9.1713200000000002E-3</v>
      </c>
      <c r="F22" s="18"/>
      <c r="G22" s="20">
        <f t="shared" si="2"/>
        <v>885448.97280459001</v>
      </c>
      <c r="H22" s="20">
        <f t="shared" si="3"/>
        <v>8120.7358732599996</v>
      </c>
      <c r="I22" s="20">
        <f t="shared" si="1"/>
        <v>4309.9680330199999</v>
      </c>
      <c r="J22" s="20">
        <f t="shared" si="4"/>
        <v>12430.7</v>
      </c>
      <c r="K22" s="20">
        <f t="shared" si="0"/>
        <v>210736855.52000001</v>
      </c>
      <c r="L22" s="20">
        <f t="shared" si="0"/>
        <v>1932735.13</v>
      </c>
      <c r="M22" s="20">
        <f t="shared" si="0"/>
        <v>1025772.39</v>
      </c>
      <c r="N22" s="20">
        <f t="shared" si="0"/>
        <v>2958506.6</v>
      </c>
      <c r="P22" s="24"/>
    </row>
    <row r="23" spans="2:16" x14ac:dyDescent="0.2">
      <c r="B23" s="15">
        <v>17</v>
      </c>
      <c r="C23" s="16">
        <v>42552</v>
      </c>
      <c r="D23" s="15">
        <v>30</v>
      </c>
      <c r="E23" s="17">
        <v>9.2282000000000006E-3</v>
      </c>
      <c r="F23" s="18"/>
      <c r="G23" s="20">
        <f t="shared" si="2"/>
        <v>877328.23693132994</v>
      </c>
      <c r="H23" s="20">
        <f t="shared" si="3"/>
        <v>8096.1604360399997</v>
      </c>
      <c r="I23" s="20">
        <f t="shared" si="1"/>
        <v>4270.4399370000001</v>
      </c>
      <c r="J23" s="20">
        <f t="shared" si="4"/>
        <v>12366.6</v>
      </c>
      <c r="K23" s="20">
        <f t="shared" si="0"/>
        <v>208804120.38</v>
      </c>
      <c r="L23" s="20">
        <f t="shared" si="0"/>
        <v>1926886.18</v>
      </c>
      <c r="M23" s="20">
        <f t="shared" si="0"/>
        <v>1016364.7</v>
      </c>
      <c r="N23" s="20">
        <f t="shared" si="0"/>
        <v>2943250.8</v>
      </c>
      <c r="P23" s="24"/>
    </row>
    <row r="24" spans="2:16" x14ac:dyDescent="0.2">
      <c r="B24" s="15">
        <v>18</v>
      </c>
      <c r="C24" s="16">
        <v>42583</v>
      </c>
      <c r="D24" s="15">
        <v>30</v>
      </c>
      <c r="E24" s="17">
        <v>9.2676600000000005E-3</v>
      </c>
      <c r="F24" s="18"/>
      <c r="G24" s="20">
        <f t="shared" si="2"/>
        <v>869232.07649529004</v>
      </c>
      <c r="H24" s="20">
        <f t="shared" si="3"/>
        <v>8055.7473460499996</v>
      </c>
      <c r="I24" s="20">
        <f t="shared" si="1"/>
        <v>4231.0314631700003</v>
      </c>
      <c r="J24" s="20">
        <f t="shared" si="4"/>
        <v>12286.77</v>
      </c>
      <c r="K24" s="20">
        <f t="shared" si="0"/>
        <v>206877234.19999999</v>
      </c>
      <c r="L24" s="20">
        <f t="shared" si="0"/>
        <v>1917267.86</v>
      </c>
      <c r="M24" s="20">
        <f t="shared" si="0"/>
        <v>1006985.48</v>
      </c>
      <c r="N24" s="20">
        <f t="shared" si="0"/>
        <v>2924251.26</v>
      </c>
      <c r="P24" s="24"/>
    </row>
    <row r="25" spans="2:16" x14ac:dyDescent="0.2">
      <c r="B25" s="15">
        <v>19</v>
      </c>
      <c r="C25" s="16">
        <v>42614</v>
      </c>
      <c r="D25" s="15">
        <v>30</v>
      </c>
      <c r="E25" s="17">
        <v>9.3081299999999995E-3</v>
      </c>
      <c r="F25" s="18"/>
      <c r="G25" s="20">
        <f t="shared" si="2"/>
        <v>861176.32914924005</v>
      </c>
      <c r="H25" s="20">
        <f t="shared" si="3"/>
        <v>8015.9412246399997</v>
      </c>
      <c r="I25" s="20">
        <f t="shared" si="1"/>
        <v>4191.8197021200003</v>
      </c>
      <c r="J25" s="20">
        <f t="shared" si="4"/>
        <v>12207.76</v>
      </c>
      <c r="K25" s="20">
        <f t="shared" si="0"/>
        <v>204959966.33000001</v>
      </c>
      <c r="L25" s="20">
        <f t="shared" si="0"/>
        <v>1907794.01</v>
      </c>
      <c r="M25" s="20">
        <f t="shared" si="0"/>
        <v>997653.08</v>
      </c>
      <c r="N25" s="20">
        <f t="shared" si="0"/>
        <v>2905446.88</v>
      </c>
      <c r="P25" s="24"/>
    </row>
    <row r="26" spans="2:16" x14ac:dyDescent="0.2">
      <c r="B26" s="15">
        <v>20</v>
      </c>
      <c r="C26" s="16">
        <v>42644</v>
      </c>
      <c r="D26" s="15">
        <v>30</v>
      </c>
      <c r="E26" s="17">
        <v>9.3587400000000008E-3</v>
      </c>
      <c r="F26" s="18"/>
      <c r="G26" s="20">
        <f t="shared" si="2"/>
        <v>853160.38792460004</v>
      </c>
      <c r="H26" s="20">
        <f t="shared" si="3"/>
        <v>7984.5062488800004</v>
      </c>
      <c r="I26" s="20">
        <f t="shared" si="1"/>
        <v>4152.8016994</v>
      </c>
      <c r="J26" s="20">
        <f t="shared" si="4"/>
        <v>12137.3</v>
      </c>
      <c r="K26" s="20">
        <f t="shared" si="0"/>
        <v>203052172.31999999</v>
      </c>
      <c r="L26" s="20">
        <f t="shared" si="0"/>
        <v>1900312.48</v>
      </c>
      <c r="M26" s="20">
        <f t="shared" si="0"/>
        <v>988366.8</v>
      </c>
      <c r="N26" s="20">
        <f t="shared" si="0"/>
        <v>2888677.4</v>
      </c>
      <c r="P26" s="24"/>
    </row>
    <row r="27" spans="2:16" x14ac:dyDescent="0.2">
      <c r="B27" s="15">
        <v>21</v>
      </c>
      <c r="C27" s="16">
        <v>42675</v>
      </c>
      <c r="D27" s="15">
        <v>30</v>
      </c>
      <c r="E27" s="17">
        <v>9.3996700000000006E-3</v>
      </c>
      <c r="F27" s="18"/>
      <c r="G27" s="20">
        <f t="shared" si="2"/>
        <v>845175.88167571998</v>
      </c>
      <c r="H27" s="20">
        <f t="shared" si="3"/>
        <v>7944.3743797099996</v>
      </c>
      <c r="I27" s="20">
        <f t="shared" si="1"/>
        <v>4113.93670802</v>
      </c>
      <c r="J27" s="20">
        <f t="shared" si="4"/>
        <v>12058.31</v>
      </c>
      <c r="K27" s="20">
        <f t="shared" si="0"/>
        <v>201151859.83000001</v>
      </c>
      <c r="L27" s="20">
        <f t="shared" si="0"/>
        <v>1890761.1</v>
      </c>
      <c r="M27" s="20">
        <f t="shared" si="0"/>
        <v>979116.93</v>
      </c>
      <c r="N27" s="20">
        <f t="shared" si="0"/>
        <v>2869877.78</v>
      </c>
      <c r="P27" s="24"/>
    </row>
    <row r="28" spans="2:16" x14ac:dyDescent="0.2">
      <c r="B28" s="15">
        <v>22</v>
      </c>
      <c r="C28" s="16">
        <v>42705</v>
      </c>
      <c r="D28" s="15">
        <v>30</v>
      </c>
      <c r="E28" s="17">
        <v>9.4601800000000003E-3</v>
      </c>
      <c r="F28" s="18"/>
      <c r="G28" s="20">
        <f t="shared" si="2"/>
        <v>837231.50729601004</v>
      </c>
      <c r="H28" s="20">
        <f t="shared" si="3"/>
        <v>7920.3607606899996</v>
      </c>
      <c r="I28" s="20">
        <f t="shared" si="1"/>
        <v>4075.26706057</v>
      </c>
      <c r="J28" s="20">
        <f t="shared" si="4"/>
        <v>11995.62</v>
      </c>
      <c r="K28" s="20">
        <f t="shared" si="0"/>
        <v>199261098.72999999</v>
      </c>
      <c r="L28" s="20">
        <f t="shared" si="0"/>
        <v>1885045.86</v>
      </c>
      <c r="M28" s="20">
        <f t="shared" si="0"/>
        <v>969913.56</v>
      </c>
      <c r="N28" s="20">
        <f t="shared" si="0"/>
        <v>2854957.56</v>
      </c>
      <c r="P28" s="24"/>
    </row>
    <row r="29" spans="2:16" x14ac:dyDescent="0.2">
      <c r="B29" s="15">
        <v>23</v>
      </c>
      <c r="C29" s="16">
        <v>42736</v>
      </c>
      <c r="D29" s="15">
        <v>30</v>
      </c>
      <c r="E29" s="17">
        <v>9.5148799999999999E-3</v>
      </c>
      <c r="F29" s="18"/>
      <c r="G29" s="20">
        <f t="shared" si="2"/>
        <v>829311.14653531997</v>
      </c>
      <c r="H29" s="20">
        <f t="shared" si="3"/>
        <v>7890.7960419399997</v>
      </c>
      <c r="I29" s="20">
        <f t="shared" si="1"/>
        <v>4036.7143006199999</v>
      </c>
      <c r="J29" s="20">
        <f t="shared" si="4"/>
        <v>11927.51</v>
      </c>
      <c r="K29" s="20">
        <f t="shared" si="0"/>
        <v>197376052.87</v>
      </c>
      <c r="L29" s="20">
        <f t="shared" si="0"/>
        <v>1878009.45</v>
      </c>
      <c r="M29" s="20">
        <f t="shared" si="0"/>
        <v>960738</v>
      </c>
      <c r="N29" s="20">
        <f t="shared" si="0"/>
        <v>2838747.38</v>
      </c>
      <c r="P29" s="24"/>
    </row>
    <row r="30" spans="2:16" x14ac:dyDescent="0.2">
      <c r="B30" s="15">
        <v>24</v>
      </c>
      <c r="C30" s="16">
        <v>42767</v>
      </c>
      <c r="D30" s="15">
        <v>30</v>
      </c>
      <c r="E30" s="17">
        <v>9.5516500000000001E-3</v>
      </c>
      <c r="F30" s="18"/>
      <c r="G30" s="20">
        <f t="shared" si="2"/>
        <v>821420.35049337998</v>
      </c>
      <c r="H30" s="20">
        <f t="shared" si="3"/>
        <v>7845.9196907899995</v>
      </c>
      <c r="I30" s="20">
        <f t="shared" si="1"/>
        <v>3998.3054484600002</v>
      </c>
      <c r="J30" s="20">
        <f t="shared" si="4"/>
        <v>11844.22</v>
      </c>
      <c r="K30" s="20">
        <f t="shared" si="0"/>
        <v>195498043.41</v>
      </c>
      <c r="L30" s="20">
        <f t="shared" si="0"/>
        <v>1867328.88</v>
      </c>
      <c r="M30" s="20">
        <f t="shared" si="0"/>
        <v>951596.69</v>
      </c>
      <c r="N30" s="20">
        <f t="shared" si="0"/>
        <v>2818924.36</v>
      </c>
      <c r="P30" s="24"/>
    </row>
    <row r="31" spans="2:16" x14ac:dyDescent="0.2">
      <c r="B31" s="15">
        <v>25</v>
      </c>
      <c r="C31" s="16">
        <v>42795</v>
      </c>
      <c r="D31" s="15">
        <v>30</v>
      </c>
      <c r="E31" s="17">
        <v>9.6267399999999999E-3</v>
      </c>
      <c r="F31" s="18"/>
      <c r="G31" s="20">
        <f t="shared" si="2"/>
        <v>813574.43080258998</v>
      </c>
      <c r="H31" s="20">
        <f t="shared" si="3"/>
        <v>7832.0695159799998</v>
      </c>
      <c r="I31" s="20">
        <f t="shared" si="1"/>
        <v>3960.1150342199999</v>
      </c>
      <c r="J31" s="20">
        <f t="shared" si="4"/>
        <v>11792.18</v>
      </c>
      <c r="K31" s="20">
        <f t="shared" si="0"/>
        <v>193630714.53</v>
      </c>
      <c r="L31" s="20">
        <f t="shared" si="0"/>
        <v>1864032.54</v>
      </c>
      <c r="M31" s="20">
        <f t="shared" si="0"/>
        <v>942507.37</v>
      </c>
      <c r="N31" s="20">
        <f t="shared" si="0"/>
        <v>2806538.84</v>
      </c>
      <c r="P31" s="24"/>
    </row>
    <row r="32" spans="2:16" x14ac:dyDescent="0.2">
      <c r="B32" s="15">
        <v>26</v>
      </c>
      <c r="C32" s="16">
        <v>42826</v>
      </c>
      <c r="D32" s="15">
        <v>30</v>
      </c>
      <c r="E32" s="17">
        <v>9.6864399999999993E-3</v>
      </c>
      <c r="F32" s="18"/>
      <c r="G32" s="20">
        <f t="shared" si="2"/>
        <v>805742.36128661002</v>
      </c>
      <c r="H32" s="20">
        <f t="shared" si="3"/>
        <v>7804.77503806</v>
      </c>
      <c r="I32" s="20">
        <f t="shared" si="1"/>
        <v>3921.9920364200002</v>
      </c>
      <c r="J32" s="20">
        <f t="shared" si="4"/>
        <v>11726.76</v>
      </c>
      <c r="K32" s="20">
        <f t="shared" si="0"/>
        <v>191766681.97999999</v>
      </c>
      <c r="L32" s="20">
        <f t="shared" si="0"/>
        <v>1857536.45</v>
      </c>
      <c r="M32" s="20">
        <f t="shared" si="0"/>
        <v>933434.1</v>
      </c>
      <c r="N32" s="20">
        <f t="shared" si="0"/>
        <v>2790968.88</v>
      </c>
      <c r="P32" s="24"/>
    </row>
    <row r="33" spans="2:16" x14ac:dyDescent="0.2">
      <c r="B33" s="15">
        <v>27</v>
      </c>
      <c r="C33" s="16">
        <v>42856</v>
      </c>
      <c r="D33" s="15">
        <v>30</v>
      </c>
      <c r="E33" s="17">
        <v>9.7546799999999999E-3</v>
      </c>
      <c r="F33" s="18"/>
      <c r="G33" s="20">
        <f t="shared" si="2"/>
        <v>797937.58624854998</v>
      </c>
      <c r="H33" s="20">
        <f t="shared" si="3"/>
        <v>7783.6258138200001</v>
      </c>
      <c r="I33" s="20">
        <f t="shared" si="1"/>
        <v>3884.0018958800001</v>
      </c>
      <c r="J33" s="20">
        <f t="shared" si="4"/>
        <v>11667.62</v>
      </c>
      <c r="K33" s="20">
        <f t="shared" si="0"/>
        <v>189909145.52000001</v>
      </c>
      <c r="L33" s="20">
        <f t="shared" si="0"/>
        <v>1852502.94</v>
      </c>
      <c r="M33" s="20">
        <f t="shared" si="0"/>
        <v>924392.45</v>
      </c>
      <c r="N33" s="20">
        <f t="shared" si="0"/>
        <v>2776893.56</v>
      </c>
      <c r="P33" s="24"/>
    </row>
    <row r="34" spans="2:16" x14ac:dyDescent="0.2">
      <c r="B34" s="15">
        <v>28</v>
      </c>
      <c r="C34" s="16">
        <v>42887</v>
      </c>
      <c r="D34" s="15">
        <v>30</v>
      </c>
      <c r="E34" s="17">
        <v>9.8119399999999999E-3</v>
      </c>
      <c r="F34" s="18"/>
      <c r="G34" s="20">
        <f t="shared" si="2"/>
        <v>790153.96043473005</v>
      </c>
      <c r="H34" s="20">
        <f t="shared" si="3"/>
        <v>7752.94325054</v>
      </c>
      <c r="I34" s="20">
        <f t="shared" si="1"/>
        <v>3846.1147002600001</v>
      </c>
      <c r="J34" s="20">
        <f t="shared" si="4"/>
        <v>11599.05</v>
      </c>
      <c r="K34" s="20">
        <f t="shared" si="0"/>
        <v>188056642.58000001</v>
      </c>
      <c r="L34" s="20">
        <f t="shared" si="0"/>
        <v>1845200.49</v>
      </c>
      <c r="M34" s="20">
        <f t="shared" si="0"/>
        <v>915375.29</v>
      </c>
      <c r="N34" s="20">
        <f t="shared" si="0"/>
        <v>2760573.9</v>
      </c>
      <c r="P34" s="24"/>
    </row>
    <row r="35" spans="2:16" x14ac:dyDescent="0.2">
      <c r="B35" s="15">
        <v>29</v>
      </c>
      <c r="C35" s="16">
        <v>42917</v>
      </c>
      <c r="D35" s="15">
        <v>30</v>
      </c>
      <c r="E35" s="17">
        <v>9.8742299999999995E-3</v>
      </c>
      <c r="F35" s="18"/>
      <c r="G35" s="20">
        <f t="shared" si="2"/>
        <v>782401.01718418999</v>
      </c>
      <c r="H35" s="20">
        <f t="shared" si="3"/>
        <v>7725.6075959099999</v>
      </c>
      <c r="I35" s="20">
        <f t="shared" si="1"/>
        <v>3808.3768535899999</v>
      </c>
      <c r="J35" s="20">
        <f t="shared" si="4"/>
        <v>11533.98</v>
      </c>
      <c r="K35" s="20">
        <f t="shared" si="0"/>
        <v>186211442.08000001</v>
      </c>
      <c r="L35" s="20">
        <f t="shared" si="0"/>
        <v>1838694.6</v>
      </c>
      <c r="M35" s="20">
        <f t="shared" si="0"/>
        <v>906393.69</v>
      </c>
      <c r="N35" s="20">
        <f t="shared" si="0"/>
        <v>2745087.24</v>
      </c>
      <c r="P35" s="24"/>
    </row>
    <row r="36" spans="2:16" x14ac:dyDescent="0.2">
      <c r="B36" s="15">
        <v>30</v>
      </c>
      <c r="C36" s="16">
        <v>42948</v>
      </c>
      <c r="D36" s="15">
        <v>30</v>
      </c>
      <c r="E36" s="17">
        <v>9.9126200000000005E-3</v>
      </c>
      <c r="F36" s="18"/>
      <c r="G36" s="20">
        <f t="shared" si="2"/>
        <v>774675.40958828002</v>
      </c>
      <c r="H36" s="20">
        <f t="shared" si="3"/>
        <v>7679.0629585899997</v>
      </c>
      <c r="I36" s="20">
        <f t="shared" si="1"/>
        <v>3770.7720646100001</v>
      </c>
      <c r="J36" s="20">
        <f t="shared" si="4"/>
        <v>11449.83</v>
      </c>
      <c r="K36" s="20">
        <f t="shared" si="0"/>
        <v>184372747.47999999</v>
      </c>
      <c r="L36" s="20">
        <f t="shared" si="0"/>
        <v>1827616.98</v>
      </c>
      <c r="M36" s="20">
        <f t="shared" si="0"/>
        <v>897443.75</v>
      </c>
      <c r="N36" s="20">
        <f t="shared" si="0"/>
        <v>2725059.54</v>
      </c>
      <c r="P36" s="24"/>
    </row>
    <row r="37" spans="2:16" x14ac:dyDescent="0.2">
      <c r="B37" s="15">
        <v>31</v>
      </c>
      <c r="C37" s="16">
        <v>42979</v>
      </c>
      <c r="D37" s="15">
        <v>30</v>
      </c>
      <c r="E37" s="17">
        <v>9.9725200000000003E-3</v>
      </c>
      <c r="F37" s="18"/>
      <c r="G37" s="20">
        <f t="shared" si="2"/>
        <v>766996.34662969003</v>
      </c>
      <c r="H37" s="20">
        <f t="shared" si="3"/>
        <v>7648.8864066899996</v>
      </c>
      <c r="I37" s="20">
        <f t="shared" si="1"/>
        <v>3733.3938340300001</v>
      </c>
      <c r="J37" s="20">
        <f t="shared" si="4"/>
        <v>11382.28</v>
      </c>
      <c r="K37" s="20">
        <f t="shared" si="0"/>
        <v>182545130.49000001</v>
      </c>
      <c r="L37" s="20">
        <f t="shared" si="0"/>
        <v>1820434.96</v>
      </c>
      <c r="M37" s="20">
        <f t="shared" si="0"/>
        <v>888547.73</v>
      </c>
      <c r="N37" s="20">
        <f t="shared" si="0"/>
        <v>2708982.64</v>
      </c>
      <c r="P37" s="24"/>
    </row>
    <row r="38" spans="2:16" x14ac:dyDescent="0.2">
      <c r="B38" s="15">
        <v>32</v>
      </c>
      <c r="C38" s="16">
        <v>43009</v>
      </c>
      <c r="D38" s="15">
        <v>30</v>
      </c>
      <c r="E38" s="17">
        <v>1.002814E-2</v>
      </c>
      <c r="F38" s="18"/>
      <c r="G38" s="20">
        <f t="shared" si="2"/>
        <v>759347.46022300003</v>
      </c>
      <c r="H38" s="20">
        <f t="shared" si="3"/>
        <v>7614.8426397599997</v>
      </c>
      <c r="I38" s="20">
        <f t="shared" si="1"/>
        <v>3696.1624893500002</v>
      </c>
      <c r="J38" s="20">
        <f t="shared" si="4"/>
        <v>11311</v>
      </c>
      <c r="K38" s="20">
        <f t="shared" si="0"/>
        <v>180724695.53</v>
      </c>
      <c r="L38" s="20">
        <f t="shared" si="0"/>
        <v>1812332.54</v>
      </c>
      <c r="M38" s="20">
        <f t="shared" si="0"/>
        <v>879686.67</v>
      </c>
      <c r="N38" s="20">
        <f t="shared" si="0"/>
        <v>2692018</v>
      </c>
      <c r="P38" s="24"/>
    </row>
    <row r="39" spans="2:16" x14ac:dyDescent="0.2">
      <c r="B39" s="15">
        <v>33</v>
      </c>
      <c r="C39" s="16">
        <v>43040</v>
      </c>
      <c r="D39" s="15">
        <v>30</v>
      </c>
      <c r="E39" s="17">
        <v>1.005609E-2</v>
      </c>
      <c r="F39" s="18"/>
      <c r="G39" s="20">
        <f t="shared" si="2"/>
        <v>751732.61758324003</v>
      </c>
      <c r="H39" s="20">
        <f t="shared" si="3"/>
        <v>7559.4908583500001</v>
      </c>
      <c r="I39" s="20">
        <f t="shared" si="1"/>
        <v>3659.0968544399998</v>
      </c>
      <c r="J39" s="20">
        <f t="shared" si="4"/>
        <v>11218.58</v>
      </c>
      <c r="K39" s="20">
        <f t="shared" si="0"/>
        <v>178912362.97999999</v>
      </c>
      <c r="L39" s="20">
        <f t="shared" si="0"/>
        <v>1799158.82</v>
      </c>
      <c r="M39" s="20">
        <f t="shared" si="0"/>
        <v>870865.05</v>
      </c>
      <c r="N39" s="20">
        <f t="shared" si="0"/>
        <v>2670022.04</v>
      </c>
      <c r="P39" s="24"/>
    </row>
    <row r="40" spans="2:16" x14ac:dyDescent="0.2">
      <c r="B40" s="15">
        <v>34</v>
      </c>
      <c r="C40" s="16">
        <v>43070</v>
      </c>
      <c r="D40" s="15">
        <v>30</v>
      </c>
      <c r="E40" s="17">
        <v>1.0099189999999999E-2</v>
      </c>
      <c r="F40" s="18"/>
      <c r="G40" s="20">
        <f t="shared" si="2"/>
        <v>744173.12672488997</v>
      </c>
      <c r="H40" s="20">
        <f t="shared" si="3"/>
        <v>7515.5457996799996</v>
      </c>
      <c r="I40" s="20">
        <f t="shared" si="1"/>
        <v>3622.3006471600002</v>
      </c>
      <c r="J40" s="20">
        <f t="shared" si="4"/>
        <v>11137.84</v>
      </c>
      <c r="K40" s="20">
        <f t="shared" si="0"/>
        <v>177113204.16</v>
      </c>
      <c r="L40" s="20">
        <f t="shared" si="0"/>
        <v>1788699.9</v>
      </c>
      <c r="M40" s="20">
        <f t="shared" si="0"/>
        <v>862107.55</v>
      </c>
      <c r="N40" s="20">
        <f t="shared" si="0"/>
        <v>2650805.92</v>
      </c>
      <c r="P40" s="24"/>
    </row>
    <row r="41" spans="2:16" x14ac:dyDescent="0.2">
      <c r="B41" s="15">
        <v>35</v>
      </c>
      <c r="C41" s="16">
        <v>43101</v>
      </c>
      <c r="D41" s="15">
        <v>30</v>
      </c>
      <c r="E41" s="17">
        <v>1.016948E-2</v>
      </c>
      <c r="F41" s="18"/>
      <c r="G41" s="20">
        <f t="shared" si="2"/>
        <v>736657.58092521003</v>
      </c>
      <c r="H41" s="20">
        <f t="shared" si="3"/>
        <v>7491.4245360599998</v>
      </c>
      <c r="I41" s="20">
        <f t="shared" si="1"/>
        <v>3585.7183446899999</v>
      </c>
      <c r="J41" s="20">
        <f t="shared" si="4"/>
        <v>11077.14</v>
      </c>
      <c r="K41" s="20">
        <f t="shared" si="0"/>
        <v>175324504.25999999</v>
      </c>
      <c r="L41" s="20">
        <f t="shared" si="0"/>
        <v>1782959.03</v>
      </c>
      <c r="M41" s="20">
        <f t="shared" si="0"/>
        <v>853400.96</v>
      </c>
      <c r="N41" s="20">
        <f t="shared" si="0"/>
        <v>2636359.3199999998</v>
      </c>
      <c r="P41" s="24"/>
    </row>
    <row r="42" spans="2:16" x14ac:dyDescent="0.2">
      <c r="B42" s="15">
        <v>36</v>
      </c>
      <c r="C42" s="16">
        <v>43132</v>
      </c>
      <c r="D42" s="15">
        <v>30</v>
      </c>
      <c r="E42" s="17">
        <v>1.022091E-2</v>
      </c>
      <c r="F42" s="18"/>
      <c r="G42" s="20">
        <f t="shared" si="2"/>
        <v>729166.15638914995</v>
      </c>
      <c r="H42" s="20">
        <f t="shared" si="3"/>
        <v>7452.7416594899996</v>
      </c>
      <c r="I42" s="20">
        <f t="shared" si="1"/>
        <v>3549.2534536899998</v>
      </c>
      <c r="J42" s="20">
        <f t="shared" si="4"/>
        <v>11001.99</v>
      </c>
      <c r="K42" s="20">
        <f t="shared" si="0"/>
        <v>173541545.22</v>
      </c>
      <c r="L42" s="20">
        <f t="shared" si="0"/>
        <v>1773752.51</v>
      </c>
      <c r="M42" s="20">
        <f t="shared" si="0"/>
        <v>844722.32</v>
      </c>
      <c r="N42" s="20">
        <f t="shared" si="0"/>
        <v>2618473.62</v>
      </c>
      <c r="P42" s="24"/>
    </row>
    <row r="43" spans="2:16" x14ac:dyDescent="0.2">
      <c r="B43" s="15">
        <v>37</v>
      </c>
      <c r="C43" s="16">
        <v>43160</v>
      </c>
      <c r="D43" s="15">
        <v>30</v>
      </c>
      <c r="E43" s="17">
        <v>1.029501E-2</v>
      </c>
      <c r="F43" s="18"/>
      <c r="G43" s="20">
        <f t="shared" si="2"/>
        <v>721713.41472966003</v>
      </c>
      <c r="H43" s="20">
        <f t="shared" si="3"/>
        <v>7430.04682177</v>
      </c>
      <c r="I43" s="20">
        <f t="shared" si="1"/>
        <v>3512.9768535799999</v>
      </c>
      <c r="J43" s="20">
        <f t="shared" si="4"/>
        <v>10943.02</v>
      </c>
      <c r="K43" s="20">
        <f t="shared" si="0"/>
        <v>171767792.69999999</v>
      </c>
      <c r="L43" s="20">
        <f t="shared" si="0"/>
        <v>1768351.14</v>
      </c>
      <c r="M43" s="20">
        <f t="shared" si="0"/>
        <v>836088.49</v>
      </c>
      <c r="N43" s="20">
        <f t="shared" si="0"/>
        <v>2604438.7599999998</v>
      </c>
      <c r="P43" s="24"/>
    </row>
    <row r="44" spans="2:16" x14ac:dyDescent="0.2">
      <c r="B44" s="15">
        <v>38</v>
      </c>
      <c r="C44" s="16">
        <v>43191</v>
      </c>
      <c r="D44" s="15">
        <v>30</v>
      </c>
      <c r="E44" s="17">
        <v>1.0354840000000001E-2</v>
      </c>
      <c r="F44" s="18"/>
      <c r="G44" s="20">
        <f t="shared" si="2"/>
        <v>714283.36790789</v>
      </c>
      <c r="H44" s="20">
        <f t="shared" si="3"/>
        <v>7396.2899893399999</v>
      </c>
      <c r="I44" s="20">
        <f t="shared" si="1"/>
        <v>3476.8107217400002</v>
      </c>
      <c r="J44" s="20">
        <f t="shared" si="4"/>
        <v>10873.1</v>
      </c>
      <c r="K44" s="20">
        <f t="shared" si="0"/>
        <v>169999441.56</v>
      </c>
      <c r="L44" s="20">
        <f t="shared" si="0"/>
        <v>1760317.01</v>
      </c>
      <c r="M44" s="20">
        <f t="shared" si="0"/>
        <v>827480.95</v>
      </c>
      <c r="N44" s="20">
        <f t="shared" si="0"/>
        <v>2587797.7999999998</v>
      </c>
      <c r="P44" s="24"/>
    </row>
    <row r="45" spans="2:16" x14ac:dyDescent="0.2">
      <c r="B45" s="15">
        <v>39</v>
      </c>
      <c r="C45" s="16">
        <v>43221</v>
      </c>
      <c r="D45" s="15">
        <v>30</v>
      </c>
      <c r="E45" s="17">
        <v>1.0384269999999999E-2</v>
      </c>
      <c r="F45" s="18"/>
      <c r="G45" s="20">
        <f t="shared" si="2"/>
        <v>706887.07791855</v>
      </c>
      <c r="H45" s="20">
        <f t="shared" si="3"/>
        <v>7340.50627661</v>
      </c>
      <c r="I45" s="20">
        <f t="shared" si="1"/>
        <v>3440.8089030000001</v>
      </c>
      <c r="J45" s="20">
        <f t="shared" si="4"/>
        <v>10781.31</v>
      </c>
      <c r="K45" s="20">
        <f t="shared" si="0"/>
        <v>168239124.53999999</v>
      </c>
      <c r="L45" s="20">
        <f t="shared" si="0"/>
        <v>1747040.49</v>
      </c>
      <c r="M45" s="20">
        <f t="shared" si="0"/>
        <v>818912.51</v>
      </c>
      <c r="N45" s="20">
        <f t="shared" si="0"/>
        <v>2565951.7799999998</v>
      </c>
      <c r="P45" s="24"/>
    </row>
    <row r="46" spans="2:16" x14ac:dyDescent="0.2">
      <c r="B46" s="15">
        <v>40</v>
      </c>
      <c r="C46" s="16">
        <v>43252</v>
      </c>
      <c r="D46" s="15">
        <v>30</v>
      </c>
      <c r="E46" s="17">
        <v>1.042847E-2</v>
      </c>
      <c r="F46" s="18"/>
      <c r="G46" s="20">
        <f t="shared" si="2"/>
        <v>699546.57164194004</v>
      </c>
      <c r="H46" s="20">
        <f t="shared" si="3"/>
        <v>7295.2004359700004</v>
      </c>
      <c r="I46" s="20">
        <f t="shared" si="1"/>
        <v>3405.0786143400001</v>
      </c>
      <c r="J46" s="20">
        <f t="shared" si="4"/>
        <v>10700.27</v>
      </c>
      <c r="K46" s="20">
        <f t="shared" si="0"/>
        <v>166492084.05000001</v>
      </c>
      <c r="L46" s="20">
        <f t="shared" si="0"/>
        <v>1736257.7</v>
      </c>
      <c r="M46" s="20">
        <f t="shared" si="0"/>
        <v>810408.71</v>
      </c>
      <c r="N46" s="20">
        <f t="shared" si="0"/>
        <v>2546664.2599999998</v>
      </c>
      <c r="P46" s="24"/>
    </row>
    <row r="47" spans="2:16" x14ac:dyDescent="0.2">
      <c r="B47" s="15">
        <v>41</v>
      </c>
      <c r="C47" s="16">
        <v>43282</v>
      </c>
      <c r="D47" s="15">
        <v>30</v>
      </c>
      <c r="E47" s="17">
        <v>1.050383E-2</v>
      </c>
      <c r="F47" s="18"/>
      <c r="G47" s="20">
        <f t="shared" si="2"/>
        <v>692251.37120596995</v>
      </c>
      <c r="H47" s="20">
        <f t="shared" si="3"/>
        <v>7271.2907204100002</v>
      </c>
      <c r="I47" s="20">
        <f t="shared" si="1"/>
        <v>3369.5688541599998</v>
      </c>
      <c r="J47" s="20">
        <f t="shared" si="4"/>
        <v>10640.85</v>
      </c>
      <c r="K47" s="20">
        <f t="shared" si="0"/>
        <v>164755826.34</v>
      </c>
      <c r="L47" s="20">
        <f t="shared" si="0"/>
        <v>1730567.19</v>
      </c>
      <c r="M47" s="20">
        <f t="shared" si="0"/>
        <v>801957.38</v>
      </c>
      <c r="N47" s="20">
        <f t="shared" si="0"/>
        <v>2532522.2999999998</v>
      </c>
      <c r="P47" s="24"/>
    </row>
    <row r="48" spans="2:16" x14ac:dyDescent="0.2">
      <c r="B48" s="15">
        <v>42</v>
      </c>
      <c r="C48" s="16">
        <v>43313</v>
      </c>
      <c r="D48" s="15">
        <v>30</v>
      </c>
      <c r="E48" s="17">
        <v>1.055618E-2</v>
      </c>
      <c r="F48" s="18"/>
      <c r="G48" s="20">
        <f t="shared" si="2"/>
        <v>684980.08048556</v>
      </c>
      <c r="H48" s="20">
        <f t="shared" si="3"/>
        <v>7230.7730260199996</v>
      </c>
      <c r="I48" s="20">
        <f t="shared" si="1"/>
        <v>3334.1754757399999</v>
      </c>
      <c r="J48" s="20">
        <f t="shared" si="4"/>
        <v>10564.94</v>
      </c>
      <c r="K48" s="20">
        <f t="shared" si="0"/>
        <v>163025259.15000001</v>
      </c>
      <c r="L48" s="20">
        <f t="shared" si="0"/>
        <v>1720923.98</v>
      </c>
      <c r="M48" s="20">
        <f t="shared" si="0"/>
        <v>793533.76</v>
      </c>
      <c r="N48" s="20">
        <f t="shared" si="0"/>
        <v>2514455.7200000002</v>
      </c>
      <c r="P48" s="24"/>
    </row>
    <row r="49" spans="2:16" x14ac:dyDescent="0.2">
      <c r="B49" s="15">
        <v>43</v>
      </c>
      <c r="C49" s="16">
        <v>43344</v>
      </c>
      <c r="D49" s="15">
        <v>30</v>
      </c>
      <c r="E49" s="17">
        <v>1.058575E-2</v>
      </c>
      <c r="F49" s="18"/>
      <c r="G49" s="20">
        <f t="shared" si="2"/>
        <v>677749.30745953997</v>
      </c>
      <c r="H49" s="20">
        <f t="shared" si="3"/>
        <v>7174.4847314299996</v>
      </c>
      <c r="I49" s="20">
        <f t="shared" si="1"/>
        <v>3298.9793192699999</v>
      </c>
      <c r="J49" s="20">
        <f t="shared" si="4"/>
        <v>10473.459999999999</v>
      </c>
      <c r="K49" s="20">
        <f t="shared" si="0"/>
        <v>161304335.16999999</v>
      </c>
      <c r="L49" s="20">
        <f t="shared" si="0"/>
        <v>1707527.36</v>
      </c>
      <c r="M49" s="20">
        <f t="shared" si="0"/>
        <v>785157.07</v>
      </c>
      <c r="N49" s="20">
        <f t="shared" si="0"/>
        <v>2492683.48</v>
      </c>
      <c r="P49" s="24"/>
    </row>
    <row r="50" spans="2:16" x14ac:dyDescent="0.2">
      <c r="B50" s="15">
        <v>44</v>
      </c>
      <c r="C50" s="16">
        <v>43374</v>
      </c>
      <c r="D50" s="15">
        <v>30</v>
      </c>
      <c r="E50" s="17">
        <v>1.063212E-2</v>
      </c>
      <c r="F50" s="18"/>
      <c r="G50" s="20">
        <f t="shared" si="2"/>
        <v>670574.82272811001</v>
      </c>
      <c r="H50" s="20">
        <f t="shared" si="3"/>
        <v>7129.63198422</v>
      </c>
      <c r="I50" s="20">
        <f t="shared" si="1"/>
        <v>3264.0571489399999</v>
      </c>
      <c r="J50" s="20">
        <f t="shared" si="4"/>
        <v>10393.68</v>
      </c>
      <c r="K50" s="20">
        <f t="shared" si="0"/>
        <v>159596807.80000001</v>
      </c>
      <c r="L50" s="20">
        <f t="shared" si="0"/>
        <v>1696852.41</v>
      </c>
      <c r="M50" s="20">
        <f t="shared" si="0"/>
        <v>776845.6</v>
      </c>
      <c r="N50" s="20">
        <f t="shared" si="0"/>
        <v>2473695.84</v>
      </c>
      <c r="P50" s="24"/>
    </row>
    <row r="51" spans="2:16" x14ac:dyDescent="0.2">
      <c r="B51" s="15">
        <v>45</v>
      </c>
      <c r="C51" s="16">
        <v>43405</v>
      </c>
      <c r="D51" s="15">
        <v>30</v>
      </c>
      <c r="E51" s="17">
        <v>1.0675560000000001E-2</v>
      </c>
      <c r="F51" s="18"/>
      <c r="G51" s="20">
        <f t="shared" si="2"/>
        <v>663445.19074389001</v>
      </c>
      <c r="H51" s="20">
        <f t="shared" si="3"/>
        <v>7082.6489404900003</v>
      </c>
      <c r="I51" s="20">
        <f t="shared" si="1"/>
        <v>3229.35330165</v>
      </c>
      <c r="J51" s="20">
        <f t="shared" si="4"/>
        <v>10312</v>
      </c>
      <c r="K51" s="20">
        <f t="shared" si="0"/>
        <v>157899955.38999999</v>
      </c>
      <c r="L51" s="20">
        <f t="shared" si="0"/>
        <v>1685670.44</v>
      </c>
      <c r="M51" s="20">
        <f t="shared" si="0"/>
        <v>768586.08</v>
      </c>
      <c r="N51" s="20">
        <f t="shared" si="0"/>
        <v>2454256</v>
      </c>
      <c r="P51" s="24"/>
    </row>
    <row r="52" spans="2:16" x14ac:dyDescent="0.2">
      <c r="B52" s="15">
        <v>46</v>
      </c>
      <c r="C52" s="16">
        <v>43435</v>
      </c>
      <c r="D52" s="15">
        <v>30</v>
      </c>
      <c r="E52" s="17">
        <v>1.073702E-2</v>
      </c>
      <c r="F52" s="18"/>
      <c r="G52" s="20">
        <f t="shared" si="2"/>
        <v>656362.54180340003</v>
      </c>
      <c r="H52" s="20">
        <f t="shared" si="3"/>
        <v>7047.3777385900003</v>
      </c>
      <c r="I52" s="20">
        <f t="shared" si="1"/>
        <v>3194.8781467099998</v>
      </c>
      <c r="J52" s="20">
        <f t="shared" si="4"/>
        <v>10242.25</v>
      </c>
      <c r="K52" s="20">
        <f t="shared" si="0"/>
        <v>156214284.94</v>
      </c>
      <c r="L52" s="20">
        <f t="shared" si="0"/>
        <v>1677275.9</v>
      </c>
      <c r="M52" s="20">
        <f t="shared" si="0"/>
        <v>760380.99</v>
      </c>
      <c r="N52" s="20">
        <f t="shared" si="0"/>
        <v>2437655.5</v>
      </c>
      <c r="P52" s="24"/>
    </row>
    <row r="53" spans="2:16" x14ac:dyDescent="0.2">
      <c r="B53" s="15">
        <v>47</v>
      </c>
      <c r="C53" s="16">
        <v>43466</v>
      </c>
      <c r="D53" s="15">
        <v>30</v>
      </c>
      <c r="E53" s="17">
        <v>1.0773690000000001E-2</v>
      </c>
      <c r="F53" s="18"/>
      <c r="G53" s="20">
        <f t="shared" si="2"/>
        <v>649315.16406481003</v>
      </c>
      <c r="H53" s="20">
        <f t="shared" si="3"/>
        <v>6995.5202899300002</v>
      </c>
      <c r="I53" s="20">
        <f t="shared" si="1"/>
        <v>3160.57467615</v>
      </c>
      <c r="J53" s="20">
        <f t="shared" si="4"/>
        <v>10156.09</v>
      </c>
      <c r="K53" s="20">
        <f t="shared" si="0"/>
        <v>154537009.03999999</v>
      </c>
      <c r="L53" s="20">
        <f t="shared" si="0"/>
        <v>1664933.82</v>
      </c>
      <c r="M53" s="20">
        <f t="shared" si="0"/>
        <v>752216.77</v>
      </c>
      <c r="N53" s="20">
        <f t="shared" si="0"/>
        <v>2417149.42</v>
      </c>
      <c r="P53" s="24"/>
    </row>
    <row r="54" spans="2:16" x14ac:dyDescent="0.2">
      <c r="B54" s="15">
        <v>48</v>
      </c>
      <c r="C54" s="16">
        <v>43497</v>
      </c>
      <c r="D54" s="15">
        <v>30</v>
      </c>
      <c r="E54" s="17">
        <v>1.075135E-2</v>
      </c>
      <c r="F54" s="18"/>
      <c r="G54" s="20">
        <f t="shared" si="2"/>
        <v>642319.64377487998</v>
      </c>
      <c r="H54" s="20">
        <f t="shared" si="3"/>
        <v>6905.8033020900002</v>
      </c>
      <c r="I54" s="20">
        <f t="shared" si="1"/>
        <v>3126.5236243700001</v>
      </c>
      <c r="J54" s="20">
        <f t="shared" si="4"/>
        <v>10032.32</v>
      </c>
      <c r="K54" s="20">
        <f t="shared" si="0"/>
        <v>152872075.21000001</v>
      </c>
      <c r="L54" s="20">
        <f t="shared" si="0"/>
        <v>1643581.18</v>
      </c>
      <c r="M54" s="20">
        <f t="shared" si="0"/>
        <v>744112.62</v>
      </c>
      <c r="N54" s="20">
        <f t="shared" si="0"/>
        <v>2387692.16</v>
      </c>
      <c r="P54" s="24"/>
    </row>
    <row r="55" spans="2:16" x14ac:dyDescent="0.2">
      <c r="B55" s="15">
        <v>49</v>
      </c>
      <c r="C55" s="16">
        <v>43525</v>
      </c>
      <c r="D55" s="15">
        <v>30</v>
      </c>
      <c r="E55" s="17">
        <v>1.0773130000000001E-2</v>
      </c>
      <c r="F55" s="18"/>
      <c r="G55" s="20">
        <f t="shared" si="2"/>
        <v>635413.84047278995</v>
      </c>
      <c r="H55" s="20">
        <f t="shared" si="3"/>
        <v>6845.3959072099997</v>
      </c>
      <c r="I55" s="20">
        <f t="shared" si="1"/>
        <v>3092.9092746000001</v>
      </c>
      <c r="J55" s="20">
        <f t="shared" si="4"/>
        <v>9938.2999999999993</v>
      </c>
      <c r="K55" s="20">
        <f t="shared" si="0"/>
        <v>151228494.03</v>
      </c>
      <c r="L55" s="20">
        <f t="shared" si="0"/>
        <v>1629204.22</v>
      </c>
      <c r="M55" s="20">
        <f t="shared" si="0"/>
        <v>736112.4</v>
      </c>
      <c r="N55" s="20">
        <f t="shared" si="0"/>
        <v>2365315.4</v>
      </c>
      <c r="P55" s="24"/>
    </row>
    <row r="56" spans="2:16" x14ac:dyDescent="0.2">
      <c r="B56" s="15">
        <v>50</v>
      </c>
      <c r="C56" s="16">
        <v>43556</v>
      </c>
      <c r="D56" s="15">
        <v>30</v>
      </c>
      <c r="E56" s="17">
        <v>1.0837670000000001E-2</v>
      </c>
      <c r="F56" s="18"/>
      <c r="G56" s="20">
        <f t="shared" si="2"/>
        <v>628568.44456557999</v>
      </c>
      <c r="H56" s="20">
        <f t="shared" si="3"/>
        <v>6812.2173746099998</v>
      </c>
      <c r="I56" s="20">
        <f t="shared" si="1"/>
        <v>3059.58896091</v>
      </c>
      <c r="J56" s="20">
        <f t="shared" si="4"/>
        <v>9871.7999999999993</v>
      </c>
      <c r="K56" s="20">
        <f t="shared" si="0"/>
        <v>149599289.80000001</v>
      </c>
      <c r="L56" s="20">
        <f t="shared" si="0"/>
        <v>1621307.73</v>
      </c>
      <c r="M56" s="20">
        <f t="shared" si="0"/>
        <v>728182.17</v>
      </c>
      <c r="N56" s="20">
        <f t="shared" si="0"/>
        <v>2349488.4</v>
      </c>
      <c r="P56" s="24"/>
    </row>
    <row r="57" spans="2:16" x14ac:dyDescent="0.2">
      <c r="B57" s="15">
        <v>51</v>
      </c>
      <c r="C57" s="16">
        <v>43586</v>
      </c>
      <c r="D57" s="15">
        <v>30</v>
      </c>
      <c r="E57" s="17">
        <v>1.088251E-2</v>
      </c>
      <c r="F57" s="18"/>
      <c r="G57" s="20">
        <f t="shared" si="2"/>
        <v>621756.22719096998</v>
      </c>
      <c r="H57" s="20">
        <f t="shared" si="3"/>
        <v>6766.2683599600005</v>
      </c>
      <c r="I57" s="20">
        <f t="shared" si="1"/>
        <v>3026.43014541</v>
      </c>
      <c r="J57" s="20">
        <f t="shared" si="4"/>
        <v>9792.69</v>
      </c>
      <c r="K57" s="20">
        <f t="shared" si="0"/>
        <v>147977982.06999999</v>
      </c>
      <c r="L57" s="20">
        <f t="shared" si="0"/>
        <v>1610371.86</v>
      </c>
      <c r="M57" s="20">
        <f t="shared" si="0"/>
        <v>720290.37</v>
      </c>
      <c r="N57" s="20">
        <f t="shared" si="0"/>
        <v>2330660.2200000002</v>
      </c>
      <c r="P57" s="24"/>
    </row>
    <row r="58" spans="2:16" x14ac:dyDescent="0.2">
      <c r="B58" s="15">
        <v>52</v>
      </c>
      <c r="C58" s="16">
        <v>43617</v>
      </c>
      <c r="D58" s="15">
        <v>30</v>
      </c>
      <c r="E58" s="17">
        <v>1.088485E-2</v>
      </c>
      <c r="F58" s="18"/>
      <c r="G58" s="20">
        <f t="shared" si="2"/>
        <v>614989.95883101004</v>
      </c>
      <c r="H58" s="20">
        <f t="shared" si="3"/>
        <v>6694.0734533799996</v>
      </c>
      <c r="I58" s="20">
        <f t="shared" si="1"/>
        <v>2993.4949890900002</v>
      </c>
      <c r="J58" s="20">
        <f t="shared" si="4"/>
        <v>9687.56</v>
      </c>
      <c r="K58" s="20">
        <f t="shared" si="0"/>
        <v>146367610.19999999</v>
      </c>
      <c r="L58" s="20">
        <f t="shared" si="0"/>
        <v>1593189.48</v>
      </c>
      <c r="M58" s="20">
        <f t="shared" si="0"/>
        <v>712451.8</v>
      </c>
      <c r="N58" s="20">
        <f t="shared" si="0"/>
        <v>2305639.2799999998</v>
      </c>
      <c r="P58" s="24"/>
    </row>
    <row r="59" spans="2:16" x14ac:dyDescent="0.2">
      <c r="B59" s="15">
        <v>53</v>
      </c>
      <c r="C59" s="16">
        <v>43647</v>
      </c>
      <c r="D59" s="15">
        <v>30</v>
      </c>
      <c r="E59" s="17">
        <v>1.092505E-2</v>
      </c>
      <c r="F59" s="18"/>
      <c r="G59" s="20">
        <f t="shared" si="2"/>
        <v>608295.88537763001</v>
      </c>
      <c r="H59" s="20">
        <f t="shared" si="3"/>
        <v>6645.6629625400001</v>
      </c>
      <c r="I59" s="20">
        <f t="shared" si="1"/>
        <v>2960.9112451599999</v>
      </c>
      <c r="J59" s="20">
        <f t="shared" si="4"/>
        <v>9606.57</v>
      </c>
      <c r="K59" s="20">
        <f t="shared" si="0"/>
        <v>144774420.71000001</v>
      </c>
      <c r="L59" s="20">
        <f t="shared" si="0"/>
        <v>1581667.78</v>
      </c>
      <c r="M59" s="20">
        <f t="shared" si="0"/>
        <v>704696.87</v>
      </c>
      <c r="N59" s="20">
        <f t="shared" si="0"/>
        <v>2286363.66</v>
      </c>
      <c r="P59" s="24"/>
    </row>
    <row r="60" spans="2:16" x14ac:dyDescent="0.2">
      <c r="B60" s="15">
        <v>54</v>
      </c>
      <c r="C60" s="16">
        <v>43678</v>
      </c>
      <c r="D60" s="15">
        <v>30</v>
      </c>
      <c r="E60" s="17">
        <v>1.091929E-2</v>
      </c>
      <c r="F60" s="18"/>
      <c r="G60" s="20">
        <f t="shared" si="2"/>
        <v>601650.22241508996</v>
      </c>
      <c r="H60" s="20">
        <f t="shared" si="3"/>
        <v>6569.5932571100002</v>
      </c>
      <c r="I60" s="20">
        <f t="shared" si="1"/>
        <v>2928.5631417599998</v>
      </c>
      <c r="J60" s="20">
        <f t="shared" si="4"/>
        <v>9498.15</v>
      </c>
      <c r="K60" s="20">
        <f t="shared" si="0"/>
        <v>143192752.93000001</v>
      </c>
      <c r="L60" s="20">
        <f t="shared" si="0"/>
        <v>1563563.19</v>
      </c>
      <c r="M60" s="20">
        <f t="shared" si="0"/>
        <v>696998.02</v>
      </c>
      <c r="N60" s="20">
        <f t="shared" si="0"/>
        <v>2260559.7000000002</v>
      </c>
      <c r="P60" s="24"/>
    </row>
    <row r="61" spans="2:16" x14ac:dyDescent="0.2">
      <c r="B61" s="15">
        <v>55</v>
      </c>
      <c r="C61" s="16">
        <v>43709</v>
      </c>
      <c r="D61" s="15">
        <v>30</v>
      </c>
      <c r="E61" s="17">
        <v>1.0893730000000001E-2</v>
      </c>
      <c r="F61" s="18"/>
      <c r="G61" s="20">
        <f t="shared" si="2"/>
        <v>595080.62915797997</v>
      </c>
      <c r="H61" s="20">
        <f t="shared" si="3"/>
        <v>6482.6477022700001</v>
      </c>
      <c r="I61" s="20">
        <f t="shared" si="1"/>
        <v>2896.5853115300001</v>
      </c>
      <c r="J61" s="20">
        <f t="shared" si="4"/>
        <v>9379.23</v>
      </c>
      <c r="K61" s="20">
        <f t="shared" si="0"/>
        <v>141629189.72999999</v>
      </c>
      <c r="L61" s="20">
        <f t="shared" si="0"/>
        <v>1542870.15</v>
      </c>
      <c r="M61" s="20">
        <f t="shared" si="0"/>
        <v>689387.3</v>
      </c>
      <c r="N61" s="20">
        <f t="shared" si="0"/>
        <v>2232256.7400000002</v>
      </c>
      <c r="P61" s="24"/>
    </row>
    <row r="62" spans="2:16" x14ac:dyDescent="0.2">
      <c r="B62" s="15">
        <v>56</v>
      </c>
      <c r="C62" s="16">
        <v>43739</v>
      </c>
      <c r="D62" s="15">
        <v>30</v>
      </c>
      <c r="E62" s="17">
        <v>1.08468E-2</v>
      </c>
      <c r="F62" s="18"/>
      <c r="G62" s="20">
        <f t="shared" si="2"/>
        <v>588597.98145571002</v>
      </c>
      <c r="H62" s="20">
        <f t="shared" si="3"/>
        <v>6384.4045852500003</v>
      </c>
      <c r="I62" s="20">
        <f t="shared" si="1"/>
        <v>2865.03069323</v>
      </c>
      <c r="J62" s="20">
        <f t="shared" si="4"/>
        <v>9249.43</v>
      </c>
      <c r="K62" s="20">
        <f t="shared" si="0"/>
        <v>140086319.58000001</v>
      </c>
      <c r="L62" s="20">
        <f t="shared" si="0"/>
        <v>1519488.29</v>
      </c>
      <c r="M62" s="20">
        <f t="shared" si="0"/>
        <v>681877.3</v>
      </c>
      <c r="N62" s="20">
        <f t="shared" si="0"/>
        <v>2201364.34</v>
      </c>
      <c r="P62" s="24"/>
    </row>
    <row r="63" spans="2:16" x14ac:dyDescent="0.2">
      <c r="B63" s="15">
        <v>57</v>
      </c>
      <c r="C63" s="16">
        <v>43770</v>
      </c>
      <c r="D63" s="15">
        <v>30</v>
      </c>
      <c r="E63" s="17">
        <v>1.0837569999999999E-2</v>
      </c>
      <c r="F63" s="18"/>
      <c r="G63" s="20">
        <f t="shared" si="2"/>
        <v>582213.57687045995</v>
      </c>
      <c r="H63" s="20">
        <f t="shared" si="3"/>
        <v>6309.7803942800001</v>
      </c>
      <c r="I63" s="20">
        <f t="shared" si="1"/>
        <v>2833.9542783000002</v>
      </c>
      <c r="J63" s="20">
        <f t="shared" si="4"/>
        <v>9143.73</v>
      </c>
      <c r="K63" s="20">
        <f t="shared" si="0"/>
        <v>138566831.28999999</v>
      </c>
      <c r="L63" s="20">
        <f t="shared" si="0"/>
        <v>1501727.73</v>
      </c>
      <c r="M63" s="20">
        <f t="shared" si="0"/>
        <v>674481.11</v>
      </c>
      <c r="N63" s="20">
        <f t="shared" si="0"/>
        <v>2176207.7400000002</v>
      </c>
      <c r="P63" s="24"/>
    </row>
    <row r="64" spans="2:16" x14ac:dyDescent="0.2">
      <c r="B64" s="15">
        <v>58</v>
      </c>
      <c r="C64" s="16">
        <v>43800</v>
      </c>
      <c r="D64" s="15">
        <v>30</v>
      </c>
      <c r="E64" s="17">
        <v>1.0863879999999999E-2</v>
      </c>
      <c r="F64" s="18"/>
      <c r="G64" s="20">
        <f t="shared" si="2"/>
        <v>575903.79647617997</v>
      </c>
      <c r="H64" s="20">
        <f t="shared" si="3"/>
        <v>6256.5497364599996</v>
      </c>
      <c r="I64" s="20">
        <f t="shared" si="1"/>
        <v>2803.2411004400001</v>
      </c>
      <c r="J64" s="20">
        <f t="shared" si="4"/>
        <v>9059.7900000000009</v>
      </c>
      <c r="K64" s="20">
        <f t="shared" si="0"/>
        <v>137065103.56</v>
      </c>
      <c r="L64" s="20">
        <f t="shared" si="0"/>
        <v>1489058.83</v>
      </c>
      <c r="M64" s="20">
        <f t="shared" si="0"/>
        <v>667171.38</v>
      </c>
      <c r="N64" s="20">
        <f t="shared" si="0"/>
        <v>2156230.02</v>
      </c>
      <c r="P64" s="24"/>
    </row>
    <row r="65" spans="2:16" x14ac:dyDescent="0.2">
      <c r="B65" s="15">
        <v>59</v>
      </c>
      <c r="C65" s="16">
        <v>43831</v>
      </c>
      <c r="D65" s="15">
        <v>30</v>
      </c>
      <c r="E65" s="17">
        <v>1.088745E-2</v>
      </c>
      <c r="F65" s="18"/>
      <c r="G65" s="20">
        <f t="shared" si="2"/>
        <v>569647.24673971999</v>
      </c>
      <c r="H65" s="20">
        <f t="shared" si="3"/>
        <v>6202.0059165100001</v>
      </c>
      <c r="I65" s="20">
        <f t="shared" si="1"/>
        <v>2772.7870255100001</v>
      </c>
      <c r="J65" s="20">
        <f t="shared" si="4"/>
        <v>8974.7900000000009</v>
      </c>
      <c r="K65" s="20">
        <f t="shared" si="0"/>
        <v>135576044.72</v>
      </c>
      <c r="L65" s="20">
        <f t="shared" si="0"/>
        <v>1476077.4</v>
      </c>
      <c r="M65" s="20">
        <f t="shared" si="0"/>
        <v>659923.31000000006</v>
      </c>
      <c r="N65" s="20">
        <f t="shared" si="0"/>
        <v>2136000.02</v>
      </c>
      <c r="P65" s="24"/>
    </row>
    <row r="66" spans="2:16" x14ac:dyDescent="0.2">
      <c r="B66" s="15">
        <v>60</v>
      </c>
      <c r="C66" s="16">
        <v>43862</v>
      </c>
      <c r="D66" s="15">
        <v>30</v>
      </c>
      <c r="E66" s="17">
        <v>1.087991E-2</v>
      </c>
      <c r="F66" s="18"/>
      <c r="G66" s="20">
        <f t="shared" si="2"/>
        <v>563445.24082320998</v>
      </c>
      <c r="H66" s="20">
        <f t="shared" si="3"/>
        <v>6130.2335100800001</v>
      </c>
      <c r="I66" s="20">
        <f t="shared" si="1"/>
        <v>2742.5984454099998</v>
      </c>
      <c r="J66" s="20">
        <f t="shared" si="4"/>
        <v>8872.83</v>
      </c>
      <c r="K66" s="20">
        <f t="shared" si="0"/>
        <v>134099967.31</v>
      </c>
      <c r="L66" s="20">
        <f t="shared" si="0"/>
        <v>1458995.57</v>
      </c>
      <c r="M66" s="20">
        <f t="shared" si="0"/>
        <v>652738.43000000005</v>
      </c>
      <c r="N66" s="20">
        <f t="shared" si="0"/>
        <v>2111733.54</v>
      </c>
      <c r="P66" s="24"/>
    </row>
    <row r="67" spans="2:16" x14ac:dyDescent="0.2">
      <c r="B67" s="15">
        <v>61</v>
      </c>
      <c r="C67" s="16">
        <v>43891</v>
      </c>
      <c r="D67" s="15">
        <v>30</v>
      </c>
      <c r="E67" s="17">
        <v>1.088806E-2</v>
      </c>
      <c r="F67" s="18"/>
      <c r="G67" s="20">
        <f t="shared" si="2"/>
        <v>557315.00731312996</v>
      </c>
      <c r="H67" s="20">
        <f t="shared" si="3"/>
        <v>6068.0792385200002</v>
      </c>
      <c r="I67" s="20">
        <f t="shared" si="1"/>
        <v>2712.7592211599999</v>
      </c>
      <c r="J67" s="20">
        <f t="shared" si="4"/>
        <v>8780.83</v>
      </c>
      <c r="K67" s="20">
        <f t="shared" si="0"/>
        <v>132640971.73999999</v>
      </c>
      <c r="L67" s="20">
        <f t="shared" si="0"/>
        <v>1444202.85</v>
      </c>
      <c r="M67" s="20">
        <f t="shared" si="0"/>
        <v>645636.68999999994</v>
      </c>
      <c r="N67" s="20">
        <f t="shared" si="0"/>
        <v>2089837.54</v>
      </c>
      <c r="P67" s="24"/>
    </row>
    <row r="68" spans="2:16" x14ac:dyDescent="0.2">
      <c r="B68" s="15">
        <v>62</v>
      </c>
      <c r="C68" s="16">
        <v>43922</v>
      </c>
      <c r="D68" s="15">
        <v>30</v>
      </c>
      <c r="E68" s="17">
        <v>1.094326E-2</v>
      </c>
      <c r="F68" s="18"/>
      <c r="G68" s="20">
        <f t="shared" si="2"/>
        <v>551246.92807460995</v>
      </c>
      <c r="H68" s="20">
        <f t="shared" si="3"/>
        <v>6032.4384581200002</v>
      </c>
      <c r="I68" s="20">
        <f t="shared" si="1"/>
        <v>2683.2225359899999</v>
      </c>
      <c r="J68" s="20">
        <f t="shared" si="4"/>
        <v>8715.66</v>
      </c>
      <c r="K68" s="20">
        <f t="shared" si="0"/>
        <v>131196768.88</v>
      </c>
      <c r="L68" s="20">
        <f t="shared" si="0"/>
        <v>1435720.35</v>
      </c>
      <c r="M68" s="20">
        <f t="shared" si="0"/>
        <v>638606.96</v>
      </c>
      <c r="N68" s="20">
        <f t="shared" si="0"/>
        <v>2074327.08</v>
      </c>
      <c r="P68" s="24"/>
    </row>
    <row r="69" spans="2:16" x14ac:dyDescent="0.2">
      <c r="B69" s="15">
        <v>63</v>
      </c>
      <c r="C69" s="16">
        <v>43952</v>
      </c>
      <c r="D69" s="15">
        <v>30</v>
      </c>
      <c r="E69" s="17">
        <v>1.099373E-2</v>
      </c>
      <c r="F69" s="18"/>
      <c r="G69" s="20">
        <f t="shared" si="2"/>
        <v>545214.48961648997</v>
      </c>
      <c r="H69" s="20">
        <f t="shared" si="3"/>
        <v>5993.94089093</v>
      </c>
      <c r="I69" s="20">
        <f t="shared" si="1"/>
        <v>2653.8593341400001</v>
      </c>
      <c r="J69" s="20">
        <f t="shared" si="4"/>
        <v>8647.7999999999993</v>
      </c>
      <c r="K69" s="20">
        <f t="shared" si="0"/>
        <v>129761048.52</v>
      </c>
      <c r="L69" s="20">
        <f t="shared" si="0"/>
        <v>1426557.93</v>
      </c>
      <c r="M69" s="20">
        <f t="shared" si="0"/>
        <v>631618.52</v>
      </c>
      <c r="N69" s="20">
        <f t="shared" ref="N69:N132" si="5">TRUNC(J69*$L$3,2)</f>
        <v>2058176.4</v>
      </c>
      <c r="P69" s="24"/>
    </row>
    <row r="70" spans="2:16" x14ac:dyDescent="0.2">
      <c r="B70" s="15">
        <v>64</v>
      </c>
      <c r="C70" s="16">
        <v>43983</v>
      </c>
      <c r="D70" s="15">
        <v>30</v>
      </c>
      <c r="E70" s="17">
        <v>1.1079200000000001E-2</v>
      </c>
      <c r="F70" s="18"/>
      <c r="G70" s="20">
        <f t="shared" si="2"/>
        <v>539220.54872555996</v>
      </c>
      <c r="H70" s="20">
        <f t="shared" si="3"/>
        <v>5974.1323034400002</v>
      </c>
      <c r="I70" s="20">
        <f t="shared" si="1"/>
        <v>2624.6835211600001</v>
      </c>
      <c r="J70" s="20">
        <f t="shared" si="4"/>
        <v>8598.81</v>
      </c>
      <c r="K70" s="20">
        <f t="shared" ref="K70:N134" si="6">TRUNC(G70*$L$3,2)</f>
        <v>128334490.59</v>
      </c>
      <c r="L70" s="20">
        <f t="shared" si="6"/>
        <v>1421843.48</v>
      </c>
      <c r="M70" s="20">
        <f t="shared" si="6"/>
        <v>624674.67000000004</v>
      </c>
      <c r="N70" s="20">
        <f t="shared" si="5"/>
        <v>2046516.78</v>
      </c>
      <c r="P70" s="24"/>
    </row>
    <row r="71" spans="2:16" x14ac:dyDescent="0.2">
      <c r="B71" s="15">
        <v>65</v>
      </c>
      <c r="C71" s="16">
        <v>44013</v>
      </c>
      <c r="D71" s="15">
        <v>30</v>
      </c>
      <c r="E71" s="17">
        <v>1.112921E-2</v>
      </c>
      <c r="F71" s="18"/>
      <c r="G71" s="20">
        <f t="shared" si="2"/>
        <v>533246.41642211995</v>
      </c>
      <c r="H71" s="20">
        <f t="shared" si="3"/>
        <v>5934.6113501</v>
      </c>
      <c r="I71" s="20">
        <f t="shared" ref="I71:I134" si="7">IF(H71=0,0,TRUNC((ROUND((1+$N$3)^(1/12)-1,9))*G71,8))</f>
        <v>2595.6041274999998</v>
      </c>
      <c r="J71" s="20">
        <f t="shared" si="4"/>
        <v>8530.2099999999991</v>
      </c>
      <c r="K71" s="20">
        <f t="shared" si="6"/>
        <v>126912647.09999999</v>
      </c>
      <c r="L71" s="20">
        <f t="shared" si="6"/>
        <v>1412437.5</v>
      </c>
      <c r="M71" s="20">
        <f t="shared" si="6"/>
        <v>617753.78</v>
      </c>
      <c r="N71" s="20">
        <f t="shared" si="5"/>
        <v>2030189.98</v>
      </c>
      <c r="P71" s="24"/>
    </row>
    <row r="72" spans="2:16" x14ac:dyDescent="0.2">
      <c r="B72" s="15">
        <v>66</v>
      </c>
      <c r="C72" s="16">
        <v>44044</v>
      </c>
      <c r="D72" s="15">
        <v>30</v>
      </c>
      <c r="E72" s="17">
        <v>1.119377E-2</v>
      </c>
      <c r="F72" s="18"/>
      <c r="G72" s="20">
        <f t="shared" ref="G72:G135" si="8">IF(E72=0,TRUNC(TRUNC(1+F72,8)*(ROUND((1+$N$3)^(1/12)-1,9))*G71+G71*TRUNC(1+F72,8),8),TRUNC((G71-H71)*TRUNC(1+F72,8),8))</f>
        <v>527311.80507202004</v>
      </c>
      <c r="H72" s="20">
        <f t="shared" ref="H72:H135" si="9">TRUNC(G72*E72,8)</f>
        <v>5902.6070642599998</v>
      </c>
      <c r="I72" s="20">
        <f t="shared" si="7"/>
        <v>2566.7171040899998</v>
      </c>
      <c r="J72" s="20">
        <f t="shared" ref="J72:J135" si="10">IF(H72=0,0,TRUNC(I72+H72,2))</f>
        <v>8469.32</v>
      </c>
      <c r="K72" s="20">
        <f t="shared" si="6"/>
        <v>125500209.59999999</v>
      </c>
      <c r="L72" s="20">
        <f t="shared" si="6"/>
        <v>1404820.48</v>
      </c>
      <c r="M72" s="20">
        <f t="shared" si="6"/>
        <v>610878.67000000004</v>
      </c>
      <c r="N72" s="20">
        <f t="shared" si="5"/>
        <v>2015698.16</v>
      </c>
      <c r="P72" s="24"/>
    </row>
    <row r="73" spans="2:16" x14ac:dyDescent="0.2">
      <c r="B73" s="15">
        <v>67</v>
      </c>
      <c r="C73" s="16">
        <v>44075</v>
      </c>
      <c r="D73" s="15">
        <v>30</v>
      </c>
      <c r="E73" s="17">
        <v>1.1276349999999999E-2</v>
      </c>
      <c r="F73" s="18"/>
      <c r="G73" s="20">
        <f t="shared" si="8"/>
        <v>521409.19800775999</v>
      </c>
      <c r="H73" s="20">
        <f t="shared" si="9"/>
        <v>5879.5926099500002</v>
      </c>
      <c r="I73" s="20">
        <f t="shared" si="7"/>
        <v>2537.9858631699999</v>
      </c>
      <c r="J73" s="20">
        <f t="shared" si="10"/>
        <v>8417.57</v>
      </c>
      <c r="K73" s="20">
        <f t="shared" si="6"/>
        <v>124095389.12</v>
      </c>
      <c r="L73" s="20">
        <f t="shared" si="6"/>
        <v>1399343.04</v>
      </c>
      <c r="M73" s="20">
        <f t="shared" si="6"/>
        <v>604040.63</v>
      </c>
      <c r="N73" s="20">
        <f t="shared" si="5"/>
        <v>2003381.66</v>
      </c>
      <c r="P73" s="24"/>
    </row>
    <row r="74" spans="2:16" x14ac:dyDescent="0.2">
      <c r="B74" s="15">
        <v>68</v>
      </c>
      <c r="C74" s="16">
        <v>44105</v>
      </c>
      <c r="D74" s="15">
        <v>30</v>
      </c>
      <c r="E74" s="17">
        <v>1.129522E-2</v>
      </c>
      <c r="F74" s="18"/>
      <c r="G74" s="20">
        <f t="shared" si="8"/>
        <v>515529.60539781</v>
      </c>
      <c r="H74" s="20">
        <f t="shared" si="9"/>
        <v>5823.0203094799999</v>
      </c>
      <c r="I74" s="20">
        <f t="shared" si="7"/>
        <v>2509.3666462800002</v>
      </c>
      <c r="J74" s="20">
        <f t="shared" si="10"/>
        <v>8332.3799999999992</v>
      </c>
      <c r="K74" s="20">
        <f t="shared" si="6"/>
        <v>122696046.08</v>
      </c>
      <c r="L74" s="20">
        <f t="shared" si="6"/>
        <v>1385878.83</v>
      </c>
      <c r="M74" s="20">
        <f t="shared" si="6"/>
        <v>597229.26</v>
      </c>
      <c r="N74" s="20">
        <f t="shared" si="5"/>
        <v>1983106.44</v>
      </c>
      <c r="P74" s="24"/>
    </row>
    <row r="75" spans="2:16" x14ac:dyDescent="0.2">
      <c r="B75" s="15">
        <v>69</v>
      </c>
      <c r="C75" s="16">
        <v>44136</v>
      </c>
      <c r="D75" s="15">
        <v>30</v>
      </c>
      <c r="E75" s="17">
        <v>1.136149E-2</v>
      </c>
      <c r="F75" s="18"/>
      <c r="G75" s="20">
        <f t="shared" si="8"/>
        <v>509706.58508832997</v>
      </c>
      <c r="H75" s="20">
        <f t="shared" si="9"/>
        <v>5791.0262694100002</v>
      </c>
      <c r="I75" s="20">
        <f t="shared" si="7"/>
        <v>2481.02279795</v>
      </c>
      <c r="J75" s="20">
        <f t="shared" si="10"/>
        <v>8272.0400000000009</v>
      </c>
      <c r="K75" s="20">
        <f t="shared" si="6"/>
        <v>121310167.25</v>
      </c>
      <c r="L75" s="20">
        <f t="shared" si="6"/>
        <v>1378264.25</v>
      </c>
      <c r="M75" s="20">
        <f t="shared" si="6"/>
        <v>590483.42000000004</v>
      </c>
      <c r="N75" s="20">
        <f t="shared" si="5"/>
        <v>1968745.52</v>
      </c>
      <c r="P75" s="24"/>
    </row>
    <row r="76" spans="2:16" x14ac:dyDescent="0.2">
      <c r="B76" s="15">
        <v>70</v>
      </c>
      <c r="C76" s="16">
        <v>44166</v>
      </c>
      <c r="D76" s="15">
        <v>30</v>
      </c>
      <c r="E76" s="17">
        <v>1.1446039999999999E-2</v>
      </c>
      <c r="F76" s="18"/>
      <c r="G76" s="20">
        <f t="shared" si="8"/>
        <v>503915.55881891999</v>
      </c>
      <c r="H76" s="20">
        <f t="shared" si="9"/>
        <v>5767.8376428600004</v>
      </c>
      <c r="I76" s="20">
        <f t="shared" si="7"/>
        <v>2452.8346822399999</v>
      </c>
      <c r="J76" s="20">
        <f t="shared" si="10"/>
        <v>8220.67</v>
      </c>
      <c r="K76" s="20">
        <f t="shared" si="6"/>
        <v>119931902.98999999</v>
      </c>
      <c r="L76" s="20">
        <f t="shared" si="6"/>
        <v>1372745.35</v>
      </c>
      <c r="M76" s="20">
        <f t="shared" si="6"/>
        <v>583774.65</v>
      </c>
      <c r="N76" s="20">
        <f t="shared" si="5"/>
        <v>1956519.46</v>
      </c>
      <c r="P76" s="24"/>
    </row>
    <row r="77" spans="2:16" x14ac:dyDescent="0.2">
      <c r="B77" s="15">
        <v>71</v>
      </c>
      <c r="C77" s="16">
        <v>44197</v>
      </c>
      <c r="D77" s="15">
        <v>30</v>
      </c>
      <c r="E77" s="17">
        <v>1.1477589999999999E-2</v>
      </c>
      <c r="F77" s="18"/>
      <c r="G77" s="20">
        <f t="shared" si="8"/>
        <v>498147.72117605997</v>
      </c>
      <c r="H77" s="20">
        <f t="shared" si="9"/>
        <v>5717.5353030899996</v>
      </c>
      <c r="I77" s="20">
        <f t="shared" si="7"/>
        <v>2424.75943835</v>
      </c>
      <c r="J77" s="20">
        <f t="shared" si="10"/>
        <v>8142.29</v>
      </c>
      <c r="K77" s="20">
        <f t="shared" si="6"/>
        <v>118559157.63</v>
      </c>
      <c r="L77" s="20">
        <f t="shared" si="6"/>
        <v>1360773.4</v>
      </c>
      <c r="M77" s="20">
        <f t="shared" si="6"/>
        <v>577092.74</v>
      </c>
      <c r="N77" s="20">
        <f t="shared" si="5"/>
        <v>1937865.02</v>
      </c>
      <c r="P77" s="24"/>
    </row>
    <row r="78" spans="2:16" x14ac:dyDescent="0.2">
      <c r="B78" s="15">
        <v>72</v>
      </c>
      <c r="C78" s="16">
        <v>44228</v>
      </c>
      <c r="D78" s="15">
        <v>30</v>
      </c>
      <c r="E78" s="17">
        <v>1.153974E-2</v>
      </c>
      <c r="F78" s="18"/>
      <c r="G78" s="20">
        <f t="shared" si="8"/>
        <v>492430.18587296997</v>
      </c>
      <c r="H78" s="20">
        <f t="shared" si="9"/>
        <v>5682.5163131199997</v>
      </c>
      <c r="I78" s="20">
        <f t="shared" si="7"/>
        <v>2396.9290436699998</v>
      </c>
      <c r="J78" s="20">
        <f t="shared" si="10"/>
        <v>8079.44</v>
      </c>
      <c r="K78" s="20">
        <f t="shared" si="6"/>
        <v>117198384.23</v>
      </c>
      <c r="L78" s="20">
        <f t="shared" si="6"/>
        <v>1352438.88</v>
      </c>
      <c r="M78" s="20">
        <f t="shared" si="6"/>
        <v>570469.11</v>
      </c>
      <c r="N78" s="20">
        <f t="shared" si="5"/>
        <v>1922906.72</v>
      </c>
      <c r="P78" s="24"/>
    </row>
    <row r="79" spans="2:16" x14ac:dyDescent="0.2">
      <c r="B79" s="15">
        <v>73</v>
      </c>
      <c r="C79" s="16">
        <v>44256</v>
      </c>
      <c r="D79" s="15">
        <v>30</v>
      </c>
      <c r="E79" s="17">
        <v>1.157829E-2</v>
      </c>
      <c r="F79" s="18"/>
      <c r="G79" s="20">
        <f t="shared" si="8"/>
        <v>486747.66955985001</v>
      </c>
      <c r="H79" s="20">
        <f t="shared" si="9"/>
        <v>5635.7056749800004</v>
      </c>
      <c r="I79" s="20">
        <f t="shared" si="7"/>
        <v>2369.2691057100001</v>
      </c>
      <c r="J79" s="20">
        <f t="shared" si="10"/>
        <v>8004.97</v>
      </c>
      <c r="K79" s="20">
        <f t="shared" si="6"/>
        <v>115845945.34999999</v>
      </c>
      <c r="L79" s="20">
        <f t="shared" si="6"/>
        <v>1341297.95</v>
      </c>
      <c r="M79" s="20">
        <f t="shared" si="6"/>
        <v>563886.04</v>
      </c>
      <c r="N79" s="20">
        <f t="shared" si="5"/>
        <v>1905182.86</v>
      </c>
      <c r="P79" s="24"/>
    </row>
    <row r="80" spans="2:16" x14ac:dyDescent="0.2">
      <c r="B80" s="15">
        <v>74</v>
      </c>
      <c r="C80" s="16">
        <v>44287</v>
      </c>
      <c r="D80" s="15">
        <v>30</v>
      </c>
      <c r="E80" s="17">
        <v>1.1630440000000001E-2</v>
      </c>
      <c r="F80" s="18"/>
      <c r="G80" s="20">
        <f t="shared" si="8"/>
        <v>481111.96388487</v>
      </c>
      <c r="H80" s="20">
        <f t="shared" si="9"/>
        <v>5595.5438292400004</v>
      </c>
      <c r="I80" s="20">
        <f t="shared" si="7"/>
        <v>2341.8370209099999</v>
      </c>
      <c r="J80" s="20">
        <f t="shared" si="10"/>
        <v>7937.38</v>
      </c>
      <c r="K80" s="20">
        <f t="shared" si="6"/>
        <v>114504647.40000001</v>
      </c>
      <c r="L80" s="20">
        <f t="shared" si="6"/>
        <v>1331739.43</v>
      </c>
      <c r="M80" s="20">
        <f t="shared" si="6"/>
        <v>557357.21</v>
      </c>
      <c r="N80" s="20">
        <f t="shared" si="5"/>
        <v>1889096.44</v>
      </c>
      <c r="P80" s="24"/>
    </row>
    <row r="81" spans="2:16" x14ac:dyDescent="0.2">
      <c r="B81" s="15">
        <v>75</v>
      </c>
      <c r="C81" s="16">
        <v>44317</v>
      </c>
      <c r="D81" s="15">
        <v>30</v>
      </c>
      <c r="E81" s="17">
        <v>1.1699589999999999E-2</v>
      </c>
      <c r="F81" s="18"/>
      <c r="G81" s="20">
        <f t="shared" si="8"/>
        <v>475516.42005562998</v>
      </c>
      <c r="H81" s="20">
        <f t="shared" si="9"/>
        <v>5563.3471529099997</v>
      </c>
      <c r="I81" s="20">
        <f t="shared" si="7"/>
        <v>2314.60042595</v>
      </c>
      <c r="J81" s="20">
        <f t="shared" si="10"/>
        <v>7877.94</v>
      </c>
      <c r="K81" s="20">
        <f t="shared" si="6"/>
        <v>113172907.97</v>
      </c>
      <c r="L81" s="20">
        <f t="shared" si="6"/>
        <v>1324076.6200000001</v>
      </c>
      <c r="M81" s="20">
        <f t="shared" si="6"/>
        <v>550874.9</v>
      </c>
      <c r="N81" s="20">
        <f t="shared" si="5"/>
        <v>1874949.72</v>
      </c>
      <c r="P81" s="24"/>
    </row>
    <row r="82" spans="2:16" x14ac:dyDescent="0.2">
      <c r="B82" s="15">
        <v>76</v>
      </c>
      <c r="C82" s="16">
        <v>44348</v>
      </c>
      <c r="D82" s="15">
        <v>30</v>
      </c>
      <c r="E82" s="17">
        <v>1.176746E-2</v>
      </c>
      <c r="F82" s="18"/>
      <c r="G82" s="20">
        <f t="shared" si="8"/>
        <v>469953.07290272001</v>
      </c>
      <c r="H82" s="20">
        <f t="shared" si="9"/>
        <v>5530.1539872499998</v>
      </c>
      <c r="I82" s="20">
        <f t="shared" si="7"/>
        <v>2287.5205499600002</v>
      </c>
      <c r="J82" s="20">
        <f t="shared" si="10"/>
        <v>7817.67</v>
      </c>
      <c r="K82" s="20">
        <f t="shared" si="6"/>
        <v>111848831.34999999</v>
      </c>
      <c r="L82" s="20">
        <f t="shared" si="6"/>
        <v>1316176.6399999999</v>
      </c>
      <c r="M82" s="20">
        <f t="shared" si="6"/>
        <v>544429.89</v>
      </c>
      <c r="N82" s="20">
        <f t="shared" si="5"/>
        <v>1860605.46</v>
      </c>
      <c r="P82" s="24"/>
    </row>
    <row r="83" spans="2:16" x14ac:dyDescent="0.2">
      <c r="B83" s="15">
        <v>77</v>
      </c>
      <c r="C83" s="16">
        <v>44378</v>
      </c>
      <c r="D83" s="15">
        <v>30</v>
      </c>
      <c r="E83" s="17">
        <v>1.184151E-2</v>
      </c>
      <c r="F83" s="18"/>
      <c r="G83" s="20">
        <f t="shared" si="8"/>
        <v>464422.91891547001</v>
      </c>
      <c r="H83" s="20">
        <f t="shared" si="9"/>
        <v>5499.4686385599998</v>
      </c>
      <c r="I83" s="20">
        <f t="shared" si="7"/>
        <v>2260.6022433799999</v>
      </c>
      <c r="J83" s="20">
        <f t="shared" si="10"/>
        <v>7760.07</v>
      </c>
      <c r="K83" s="20">
        <f t="shared" si="6"/>
        <v>110532654.7</v>
      </c>
      <c r="L83" s="20">
        <f t="shared" si="6"/>
        <v>1308873.53</v>
      </c>
      <c r="M83" s="20">
        <f t="shared" si="6"/>
        <v>538023.32999999996</v>
      </c>
      <c r="N83" s="20">
        <f t="shared" si="5"/>
        <v>1846896.66</v>
      </c>
      <c r="P83" s="24"/>
    </row>
    <row r="84" spans="2:16" x14ac:dyDescent="0.2">
      <c r="B84" s="15">
        <v>78</v>
      </c>
      <c r="C84" s="16">
        <v>44409</v>
      </c>
      <c r="D84" s="15">
        <v>30</v>
      </c>
      <c r="E84" s="17">
        <v>1.191423E-2</v>
      </c>
      <c r="F84" s="18"/>
      <c r="G84" s="20">
        <f t="shared" si="8"/>
        <v>458923.45027690998</v>
      </c>
      <c r="H84" s="20">
        <f t="shared" si="9"/>
        <v>5467.7195389899998</v>
      </c>
      <c r="I84" s="20">
        <f t="shared" si="7"/>
        <v>2233.8332993099998</v>
      </c>
      <c r="J84" s="20">
        <f t="shared" si="10"/>
        <v>7701.55</v>
      </c>
      <c r="K84" s="20">
        <f t="shared" si="6"/>
        <v>109223781.16</v>
      </c>
      <c r="L84" s="20">
        <f t="shared" si="6"/>
        <v>1301317.25</v>
      </c>
      <c r="M84" s="20">
        <f t="shared" si="6"/>
        <v>531652.31999999995</v>
      </c>
      <c r="N84" s="20">
        <f t="shared" si="5"/>
        <v>1832968.9</v>
      </c>
      <c r="P84" s="24"/>
    </row>
    <row r="85" spans="2:16" x14ac:dyDescent="0.2">
      <c r="B85" s="15">
        <v>79</v>
      </c>
      <c r="C85" s="16">
        <v>44440</v>
      </c>
      <c r="D85" s="15">
        <v>30</v>
      </c>
      <c r="E85" s="17">
        <v>1.195744E-2</v>
      </c>
      <c r="F85" s="18"/>
      <c r="G85" s="20">
        <f t="shared" si="8"/>
        <v>453455.73073791998</v>
      </c>
      <c r="H85" s="20">
        <f t="shared" si="9"/>
        <v>5422.1696929500004</v>
      </c>
      <c r="I85" s="20">
        <f t="shared" si="7"/>
        <v>2207.2188956</v>
      </c>
      <c r="J85" s="20">
        <f t="shared" si="10"/>
        <v>7629.38</v>
      </c>
      <c r="K85" s="20">
        <f t="shared" si="6"/>
        <v>107922463.91</v>
      </c>
      <c r="L85" s="20">
        <f t="shared" si="6"/>
        <v>1290476.3799999999</v>
      </c>
      <c r="M85" s="20">
        <f t="shared" si="6"/>
        <v>525318.09</v>
      </c>
      <c r="N85" s="20">
        <f t="shared" si="5"/>
        <v>1815792.44</v>
      </c>
      <c r="P85" s="24"/>
    </row>
    <row r="86" spans="2:16" x14ac:dyDescent="0.2">
      <c r="B86" s="15">
        <v>80</v>
      </c>
      <c r="C86" s="16">
        <v>44470</v>
      </c>
      <c r="D86" s="15">
        <v>30</v>
      </c>
      <c r="E86" s="17">
        <v>1.2038149999999999E-2</v>
      </c>
      <c r="F86" s="18"/>
      <c r="G86" s="20">
        <f t="shared" si="8"/>
        <v>448033.56104497</v>
      </c>
      <c r="H86" s="20">
        <f t="shared" si="9"/>
        <v>5393.4952128900004</v>
      </c>
      <c r="I86" s="20">
        <f t="shared" si="7"/>
        <v>2180.8262080899999</v>
      </c>
      <c r="J86" s="20">
        <f t="shared" si="10"/>
        <v>7574.32</v>
      </c>
      <c r="K86" s="20">
        <f t="shared" si="6"/>
        <v>106631987.52</v>
      </c>
      <c r="L86" s="20">
        <f t="shared" si="6"/>
        <v>1283651.8600000001</v>
      </c>
      <c r="M86" s="20">
        <f t="shared" si="6"/>
        <v>519036.63</v>
      </c>
      <c r="N86" s="20">
        <f t="shared" si="5"/>
        <v>1802688.16</v>
      </c>
      <c r="P86" s="24"/>
    </row>
    <row r="87" spans="2:16" x14ac:dyDescent="0.2">
      <c r="B87" s="15">
        <v>81</v>
      </c>
      <c r="C87" s="16">
        <v>44501</v>
      </c>
      <c r="D87" s="15">
        <v>30</v>
      </c>
      <c r="E87" s="17">
        <v>1.2107420000000001E-2</v>
      </c>
      <c r="F87" s="18"/>
      <c r="G87" s="20">
        <f t="shared" si="8"/>
        <v>442640.06583208003</v>
      </c>
      <c r="H87" s="20">
        <f t="shared" si="9"/>
        <v>5359.2291858500002</v>
      </c>
      <c r="I87" s="20">
        <f t="shared" si="7"/>
        <v>2154.5730950799998</v>
      </c>
      <c r="J87" s="20">
        <f t="shared" si="10"/>
        <v>7513.8</v>
      </c>
      <c r="K87" s="20">
        <f t="shared" si="6"/>
        <v>105348335.66</v>
      </c>
      <c r="L87" s="20">
        <f t="shared" si="6"/>
        <v>1275496.54</v>
      </c>
      <c r="M87" s="20">
        <f t="shared" si="6"/>
        <v>512788.39</v>
      </c>
      <c r="N87" s="20">
        <f t="shared" si="5"/>
        <v>1788284.4</v>
      </c>
      <c r="P87" s="24"/>
    </row>
    <row r="88" spans="2:16" x14ac:dyDescent="0.2">
      <c r="B88" s="15">
        <v>82</v>
      </c>
      <c r="C88" s="16">
        <v>44531</v>
      </c>
      <c r="D88" s="15">
        <v>30</v>
      </c>
      <c r="E88" s="17">
        <v>1.218432E-2</v>
      </c>
      <c r="F88" s="18"/>
      <c r="G88" s="20">
        <f t="shared" si="8"/>
        <v>437280.83664623002</v>
      </c>
      <c r="H88" s="20">
        <f t="shared" si="9"/>
        <v>5327.9696435599999</v>
      </c>
      <c r="I88" s="20">
        <f t="shared" si="7"/>
        <v>2128.4867736900001</v>
      </c>
      <c r="J88" s="20">
        <f t="shared" si="10"/>
        <v>7456.45</v>
      </c>
      <c r="K88" s="20">
        <f t="shared" si="6"/>
        <v>104072839.12</v>
      </c>
      <c r="L88" s="20">
        <f t="shared" si="6"/>
        <v>1268056.77</v>
      </c>
      <c r="M88" s="20">
        <f t="shared" si="6"/>
        <v>506579.85</v>
      </c>
      <c r="N88" s="20">
        <f t="shared" si="5"/>
        <v>1774635.1</v>
      </c>
      <c r="P88" s="24"/>
    </row>
    <row r="89" spans="2:16" x14ac:dyDescent="0.2">
      <c r="B89" s="15">
        <v>83</v>
      </c>
      <c r="C89" s="16">
        <v>44562</v>
      </c>
      <c r="D89" s="15">
        <v>30</v>
      </c>
      <c r="E89" s="17">
        <v>1.2261360000000001E-2</v>
      </c>
      <c r="F89" s="18"/>
      <c r="G89" s="20">
        <f t="shared" si="8"/>
        <v>431952.86700267001</v>
      </c>
      <c r="H89" s="20">
        <f t="shared" si="9"/>
        <v>5296.3296053499998</v>
      </c>
      <c r="I89" s="20">
        <f t="shared" si="7"/>
        <v>2102.5526097299999</v>
      </c>
      <c r="J89" s="20">
        <f t="shared" si="10"/>
        <v>7398.88</v>
      </c>
      <c r="K89" s="20">
        <f t="shared" si="6"/>
        <v>102804782.34</v>
      </c>
      <c r="L89" s="20">
        <f t="shared" si="6"/>
        <v>1260526.44</v>
      </c>
      <c r="M89" s="20">
        <f t="shared" si="6"/>
        <v>500407.52</v>
      </c>
      <c r="N89" s="20">
        <f t="shared" si="5"/>
        <v>1760933.44</v>
      </c>
      <c r="P89" s="24"/>
    </row>
    <row r="90" spans="2:16" x14ac:dyDescent="0.2">
      <c r="B90" s="15">
        <v>84</v>
      </c>
      <c r="C90" s="16">
        <v>44593</v>
      </c>
      <c r="D90" s="15">
        <v>30</v>
      </c>
      <c r="E90" s="17">
        <v>1.2317450000000001E-2</v>
      </c>
      <c r="F90" s="18"/>
      <c r="G90" s="20">
        <f t="shared" si="8"/>
        <v>426656.53739731997</v>
      </c>
      <c r="H90" s="20">
        <f t="shared" si="9"/>
        <v>5255.3205665599999</v>
      </c>
      <c r="I90" s="20">
        <f t="shared" si="7"/>
        <v>2076.7724552599998</v>
      </c>
      <c r="J90" s="20">
        <f t="shared" si="10"/>
        <v>7332.09</v>
      </c>
      <c r="K90" s="20">
        <f t="shared" si="6"/>
        <v>101544255.90000001</v>
      </c>
      <c r="L90" s="20">
        <f t="shared" si="6"/>
        <v>1250766.29</v>
      </c>
      <c r="M90" s="20">
        <f t="shared" si="6"/>
        <v>494271.84</v>
      </c>
      <c r="N90" s="20">
        <f t="shared" si="5"/>
        <v>1745037.42</v>
      </c>
      <c r="P90" s="24"/>
    </row>
    <row r="91" spans="2:16" x14ac:dyDescent="0.2">
      <c r="B91" s="15">
        <v>85</v>
      </c>
      <c r="C91" s="16">
        <v>44621</v>
      </c>
      <c r="D91" s="15">
        <v>30</v>
      </c>
      <c r="E91" s="17">
        <v>1.239139E-2</v>
      </c>
      <c r="F91" s="18"/>
      <c r="G91" s="20">
        <f t="shared" si="8"/>
        <v>421401.21683076001</v>
      </c>
      <c r="H91" s="20">
        <f t="shared" si="9"/>
        <v>5221.7468242200002</v>
      </c>
      <c r="I91" s="20">
        <f t="shared" si="7"/>
        <v>2051.1919143800001</v>
      </c>
      <c r="J91" s="20">
        <f t="shared" si="10"/>
        <v>7272.93</v>
      </c>
      <c r="K91" s="20">
        <f t="shared" si="6"/>
        <v>100293489.59999999</v>
      </c>
      <c r="L91" s="20">
        <f t="shared" si="6"/>
        <v>1242775.74</v>
      </c>
      <c r="M91" s="20">
        <f t="shared" si="6"/>
        <v>488183.67</v>
      </c>
      <c r="N91" s="20">
        <f t="shared" si="5"/>
        <v>1730957.34</v>
      </c>
      <c r="P91" s="24"/>
    </row>
    <row r="92" spans="2:16" x14ac:dyDescent="0.2">
      <c r="B92" s="15">
        <v>86</v>
      </c>
      <c r="C92" s="16">
        <v>44652</v>
      </c>
      <c r="D92" s="15">
        <v>30</v>
      </c>
      <c r="E92" s="17">
        <v>1.250354E-2</v>
      </c>
      <c r="F92" s="18"/>
      <c r="G92" s="20">
        <f t="shared" si="8"/>
        <v>416179.47000654001</v>
      </c>
      <c r="H92" s="20">
        <f t="shared" si="9"/>
        <v>5203.7166503999997</v>
      </c>
      <c r="I92" s="20">
        <f t="shared" si="7"/>
        <v>2025.7747953999999</v>
      </c>
      <c r="J92" s="20">
        <f t="shared" si="10"/>
        <v>7229.49</v>
      </c>
      <c r="K92" s="20">
        <f t="shared" si="6"/>
        <v>99050713.859999999</v>
      </c>
      <c r="L92" s="20">
        <f t="shared" si="6"/>
        <v>1238484.56</v>
      </c>
      <c r="M92" s="20">
        <f t="shared" si="6"/>
        <v>482134.4</v>
      </c>
      <c r="N92" s="20">
        <f t="shared" si="5"/>
        <v>1720618.62</v>
      </c>
      <c r="P92" s="24"/>
    </row>
    <row r="93" spans="2:16" x14ac:dyDescent="0.2">
      <c r="B93" s="15">
        <v>87</v>
      </c>
      <c r="C93" s="16">
        <v>44682</v>
      </c>
      <c r="D93" s="15">
        <v>30</v>
      </c>
      <c r="E93" s="17">
        <v>1.254066E-2</v>
      </c>
      <c r="F93" s="18"/>
      <c r="G93" s="20">
        <f t="shared" si="8"/>
        <v>410975.75335613999</v>
      </c>
      <c r="H93" s="20">
        <f t="shared" si="9"/>
        <v>5153.9071910800003</v>
      </c>
      <c r="I93" s="20">
        <f t="shared" si="7"/>
        <v>2000.44543922</v>
      </c>
      <c r="J93" s="20">
        <f t="shared" si="10"/>
        <v>7154.35</v>
      </c>
      <c r="K93" s="20">
        <f t="shared" si="6"/>
        <v>97812229.290000007</v>
      </c>
      <c r="L93" s="20">
        <f t="shared" si="6"/>
        <v>1226629.9099999999</v>
      </c>
      <c r="M93" s="20">
        <f t="shared" si="6"/>
        <v>476106.01</v>
      </c>
      <c r="N93" s="20">
        <f t="shared" si="5"/>
        <v>1702735.3</v>
      </c>
      <c r="P93" s="24"/>
    </row>
    <row r="94" spans="2:16" x14ac:dyDescent="0.2">
      <c r="B94" s="15">
        <v>88</v>
      </c>
      <c r="C94" s="16">
        <v>44713</v>
      </c>
      <c r="D94" s="15">
        <v>30</v>
      </c>
      <c r="E94" s="17">
        <v>1.26067E-2</v>
      </c>
      <c r="F94" s="18"/>
      <c r="G94" s="20">
        <f t="shared" si="8"/>
        <v>405821.84616506001</v>
      </c>
      <c r="H94" s="20">
        <f t="shared" si="9"/>
        <v>5116.0742680399999</v>
      </c>
      <c r="I94" s="20">
        <f t="shared" si="7"/>
        <v>1975.3585331199999</v>
      </c>
      <c r="J94" s="20">
        <f t="shared" si="10"/>
        <v>7091.43</v>
      </c>
      <c r="K94" s="20">
        <f t="shared" si="6"/>
        <v>96585599.379999995</v>
      </c>
      <c r="L94" s="20">
        <f t="shared" si="6"/>
        <v>1217625.67</v>
      </c>
      <c r="M94" s="20">
        <f t="shared" si="6"/>
        <v>470135.33</v>
      </c>
      <c r="N94" s="20">
        <f t="shared" si="5"/>
        <v>1687760.34</v>
      </c>
      <c r="P94" s="24"/>
    </row>
    <row r="95" spans="2:16" x14ac:dyDescent="0.2">
      <c r="B95" s="15">
        <v>89</v>
      </c>
      <c r="C95" s="16">
        <v>44743</v>
      </c>
      <c r="D95" s="15">
        <v>30</v>
      </c>
      <c r="E95" s="17">
        <v>1.2688909999999999E-2</v>
      </c>
      <c r="F95" s="18"/>
      <c r="G95" s="20">
        <f t="shared" si="8"/>
        <v>400705.77189701999</v>
      </c>
      <c r="H95" s="20">
        <f t="shared" si="9"/>
        <v>5084.5194760799995</v>
      </c>
      <c r="I95" s="20">
        <f t="shared" si="7"/>
        <v>1950.4557807000001</v>
      </c>
      <c r="J95" s="20">
        <f t="shared" si="10"/>
        <v>7034.97</v>
      </c>
      <c r="K95" s="20">
        <f t="shared" si="6"/>
        <v>95367973.709999993</v>
      </c>
      <c r="L95" s="20">
        <f t="shared" si="6"/>
        <v>1210115.6299999999</v>
      </c>
      <c r="M95" s="20">
        <f t="shared" si="6"/>
        <v>464208.47</v>
      </c>
      <c r="N95" s="20">
        <f t="shared" si="5"/>
        <v>1674322.86</v>
      </c>
      <c r="P95" s="24"/>
    </row>
    <row r="96" spans="2:16" x14ac:dyDescent="0.2">
      <c r="B96" s="15">
        <v>90</v>
      </c>
      <c r="C96" s="16">
        <v>44774</v>
      </c>
      <c r="D96" s="15">
        <v>30</v>
      </c>
      <c r="E96" s="17">
        <v>1.2790549999999999E-2</v>
      </c>
      <c r="F96" s="18"/>
      <c r="G96" s="20">
        <f t="shared" si="8"/>
        <v>395621.25242094003</v>
      </c>
      <c r="H96" s="20">
        <f t="shared" si="9"/>
        <v>5060.2134101499996</v>
      </c>
      <c r="I96" s="20">
        <f t="shared" si="7"/>
        <v>1925.7066228399999</v>
      </c>
      <c r="J96" s="20">
        <f t="shared" si="10"/>
        <v>6985.92</v>
      </c>
      <c r="K96" s="20">
        <f t="shared" si="6"/>
        <v>94157858.069999993</v>
      </c>
      <c r="L96" s="20">
        <f t="shared" si="6"/>
        <v>1204330.79</v>
      </c>
      <c r="M96" s="20">
        <f t="shared" si="6"/>
        <v>458318.17</v>
      </c>
      <c r="N96" s="20">
        <f t="shared" si="5"/>
        <v>1662648.96</v>
      </c>
      <c r="P96" s="24"/>
    </row>
    <row r="97" spans="2:16" x14ac:dyDescent="0.2">
      <c r="B97" s="15">
        <v>91</v>
      </c>
      <c r="C97" s="16">
        <v>44805</v>
      </c>
      <c r="D97" s="15">
        <v>30</v>
      </c>
      <c r="E97" s="17">
        <v>1.283688E-2</v>
      </c>
      <c r="F97" s="18"/>
      <c r="G97" s="20">
        <f t="shared" si="8"/>
        <v>390561.03901079</v>
      </c>
      <c r="H97" s="20">
        <f t="shared" si="9"/>
        <v>5013.5851904499996</v>
      </c>
      <c r="I97" s="20">
        <f t="shared" si="7"/>
        <v>1901.07577599</v>
      </c>
      <c r="J97" s="20">
        <f t="shared" si="10"/>
        <v>6914.66</v>
      </c>
      <c r="K97" s="20">
        <f t="shared" si="6"/>
        <v>92953527.280000001</v>
      </c>
      <c r="L97" s="20">
        <f t="shared" si="6"/>
        <v>1193233.27</v>
      </c>
      <c r="M97" s="20">
        <f t="shared" si="6"/>
        <v>452456.03</v>
      </c>
      <c r="N97" s="20">
        <f t="shared" si="5"/>
        <v>1645689.08</v>
      </c>
      <c r="P97" s="24"/>
    </row>
    <row r="98" spans="2:16" x14ac:dyDescent="0.2">
      <c r="B98" s="15">
        <v>92</v>
      </c>
      <c r="C98" s="16">
        <v>44835</v>
      </c>
      <c r="D98" s="15">
        <v>30</v>
      </c>
      <c r="E98" s="17">
        <v>1.2957440000000001E-2</v>
      </c>
      <c r="F98" s="18"/>
      <c r="G98" s="20">
        <f t="shared" si="8"/>
        <v>385547.45382033999</v>
      </c>
      <c r="H98" s="20">
        <f t="shared" si="9"/>
        <v>4995.7080000200003</v>
      </c>
      <c r="I98" s="20">
        <f t="shared" si="7"/>
        <v>1876.67189439</v>
      </c>
      <c r="J98" s="20">
        <f t="shared" si="10"/>
        <v>6872.37</v>
      </c>
      <c r="K98" s="20">
        <f t="shared" si="6"/>
        <v>91760294</v>
      </c>
      <c r="L98" s="20">
        <f t="shared" si="6"/>
        <v>1188978.5</v>
      </c>
      <c r="M98" s="20">
        <f t="shared" si="6"/>
        <v>446647.91</v>
      </c>
      <c r="N98" s="20">
        <f t="shared" si="5"/>
        <v>1635624.06</v>
      </c>
      <c r="P98" s="24"/>
    </row>
    <row r="99" spans="2:16" x14ac:dyDescent="0.2">
      <c r="B99" s="15">
        <v>93</v>
      </c>
      <c r="C99" s="16">
        <v>44866</v>
      </c>
      <c r="D99" s="15">
        <v>30</v>
      </c>
      <c r="E99" s="17">
        <v>1.303433E-2</v>
      </c>
      <c r="F99" s="18"/>
      <c r="G99" s="20">
        <f t="shared" si="8"/>
        <v>380551.74582031998</v>
      </c>
      <c r="H99" s="20">
        <f t="shared" si="9"/>
        <v>4960.2370370899998</v>
      </c>
      <c r="I99" s="20">
        <f t="shared" si="7"/>
        <v>1852.3550309100001</v>
      </c>
      <c r="J99" s="20">
        <f t="shared" si="10"/>
        <v>6812.59</v>
      </c>
      <c r="K99" s="20">
        <f t="shared" si="6"/>
        <v>90571315.5</v>
      </c>
      <c r="L99" s="20">
        <f t="shared" si="6"/>
        <v>1180536.4099999999</v>
      </c>
      <c r="M99" s="20">
        <f t="shared" si="6"/>
        <v>440860.49</v>
      </c>
      <c r="N99" s="20">
        <f t="shared" si="5"/>
        <v>1621396.42</v>
      </c>
      <c r="P99" s="24"/>
    </row>
    <row r="100" spans="2:16" x14ac:dyDescent="0.2">
      <c r="B100" s="15">
        <v>94</v>
      </c>
      <c r="C100" s="16">
        <v>44896</v>
      </c>
      <c r="D100" s="15">
        <v>30</v>
      </c>
      <c r="E100" s="17">
        <v>1.313727E-2</v>
      </c>
      <c r="F100" s="18"/>
      <c r="G100" s="20">
        <f t="shared" si="8"/>
        <v>375591.50878322998</v>
      </c>
      <c r="H100" s="20">
        <f t="shared" si="9"/>
        <v>4934.2470605899998</v>
      </c>
      <c r="I100" s="20">
        <f t="shared" si="7"/>
        <v>1828.2108241599999</v>
      </c>
      <c r="J100" s="20">
        <f t="shared" si="10"/>
        <v>6762.45</v>
      </c>
      <c r="K100" s="20">
        <f t="shared" si="6"/>
        <v>89390779.090000004</v>
      </c>
      <c r="L100" s="20">
        <f t="shared" si="6"/>
        <v>1174350.8</v>
      </c>
      <c r="M100" s="20">
        <f t="shared" si="6"/>
        <v>435114.17</v>
      </c>
      <c r="N100" s="20">
        <f t="shared" si="5"/>
        <v>1609463.1</v>
      </c>
      <c r="P100" s="24"/>
    </row>
    <row r="101" spans="2:16" x14ac:dyDescent="0.2">
      <c r="B101" s="15">
        <v>95</v>
      </c>
      <c r="C101" s="16">
        <v>44927</v>
      </c>
      <c r="D101" s="15">
        <v>30</v>
      </c>
      <c r="E101" s="17">
        <v>1.3237560000000001E-2</v>
      </c>
      <c r="F101" s="18"/>
      <c r="G101" s="20">
        <f t="shared" si="8"/>
        <v>370657.26172264002</v>
      </c>
      <c r="H101" s="20">
        <f t="shared" si="9"/>
        <v>4906.59774148</v>
      </c>
      <c r="I101" s="20">
        <f t="shared" si="7"/>
        <v>1804.1931249500001</v>
      </c>
      <c r="J101" s="20">
        <f t="shared" si="10"/>
        <v>6710.79</v>
      </c>
      <c r="K101" s="20">
        <f t="shared" si="6"/>
        <v>88216428.280000001</v>
      </c>
      <c r="L101" s="20">
        <f t="shared" si="6"/>
        <v>1167770.26</v>
      </c>
      <c r="M101" s="20">
        <f t="shared" si="6"/>
        <v>429397.96</v>
      </c>
      <c r="N101" s="20">
        <f t="shared" si="5"/>
        <v>1597168.02</v>
      </c>
      <c r="P101" s="24"/>
    </row>
    <row r="102" spans="2:16" x14ac:dyDescent="0.2">
      <c r="B102" s="15">
        <v>96</v>
      </c>
      <c r="C102" s="16">
        <v>44958</v>
      </c>
      <c r="D102" s="15">
        <v>30</v>
      </c>
      <c r="E102" s="17">
        <v>1.334947E-2</v>
      </c>
      <c r="F102" s="18"/>
      <c r="G102" s="20">
        <f t="shared" si="8"/>
        <v>365750.66398115997</v>
      </c>
      <c r="H102" s="20">
        <f t="shared" si="9"/>
        <v>4882.5775162899999</v>
      </c>
      <c r="I102" s="20">
        <f t="shared" si="7"/>
        <v>1780.31001021</v>
      </c>
      <c r="J102" s="20">
        <f t="shared" si="10"/>
        <v>6662.88</v>
      </c>
      <c r="K102" s="20">
        <f t="shared" si="6"/>
        <v>87048658.019999996</v>
      </c>
      <c r="L102" s="20">
        <f t="shared" si="6"/>
        <v>1162053.44</v>
      </c>
      <c r="M102" s="20">
        <f t="shared" si="6"/>
        <v>423713.78</v>
      </c>
      <c r="N102" s="20">
        <f t="shared" si="5"/>
        <v>1585765.44</v>
      </c>
      <c r="P102" s="24"/>
    </row>
    <row r="103" spans="2:16" x14ac:dyDescent="0.2">
      <c r="B103" s="15">
        <v>97</v>
      </c>
      <c r="C103" s="16">
        <v>44986</v>
      </c>
      <c r="D103" s="15">
        <v>30</v>
      </c>
      <c r="E103" s="17">
        <v>1.3458970000000001E-2</v>
      </c>
      <c r="F103" s="18"/>
      <c r="G103" s="20">
        <f t="shared" si="8"/>
        <v>360868.08646487002</v>
      </c>
      <c r="H103" s="20">
        <f t="shared" si="9"/>
        <v>4856.9127496800002</v>
      </c>
      <c r="I103" s="20">
        <f t="shared" si="7"/>
        <v>1756.5438151400001</v>
      </c>
      <c r="J103" s="20">
        <f t="shared" si="10"/>
        <v>6613.45</v>
      </c>
      <c r="K103" s="20">
        <f t="shared" si="6"/>
        <v>85886604.569999993</v>
      </c>
      <c r="L103" s="20">
        <f t="shared" si="6"/>
        <v>1155945.23</v>
      </c>
      <c r="M103" s="20">
        <f t="shared" si="6"/>
        <v>418057.42</v>
      </c>
      <c r="N103" s="20">
        <f t="shared" si="5"/>
        <v>1574001.1</v>
      </c>
      <c r="P103" s="24"/>
    </row>
    <row r="104" spans="2:16" x14ac:dyDescent="0.2">
      <c r="B104" s="15">
        <v>98</v>
      </c>
      <c r="C104" s="16">
        <v>45017</v>
      </c>
      <c r="D104" s="15">
        <v>30</v>
      </c>
      <c r="E104" s="17">
        <v>1.3576370000000001E-2</v>
      </c>
      <c r="F104" s="18"/>
      <c r="G104" s="20">
        <f t="shared" si="8"/>
        <v>356011.17371518997</v>
      </c>
      <c r="H104" s="20">
        <f t="shared" si="9"/>
        <v>4833.3394184899998</v>
      </c>
      <c r="I104" s="20">
        <f t="shared" si="7"/>
        <v>1732.9025446200001</v>
      </c>
      <c r="J104" s="20">
        <f t="shared" si="10"/>
        <v>6566.24</v>
      </c>
      <c r="K104" s="20">
        <f t="shared" si="6"/>
        <v>84730659.340000004</v>
      </c>
      <c r="L104" s="20">
        <f t="shared" si="6"/>
        <v>1150334.78</v>
      </c>
      <c r="M104" s="20">
        <f t="shared" si="6"/>
        <v>412430.8</v>
      </c>
      <c r="N104" s="20">
        <f t="shared" si="5"/>
        <v>1562765.12</v>
      </c>
      <c r="P104" s="24"/>
    </row>
    <row r="105" spans="2:16" x14ac:dyDescent="0.2">
      <c r="B105" s="15">
        <v>99</v>
      </c>
      <c r="C105" s="16">
        <v>45047</v>
      </c>
      <c r="D105" s="15">
        <v>30</v>
      </c>
      <c r="E105" s="17">
        <v>1.3685859999999999E-2</v>
      </c>
      <c r="F105" s="18"/>
      <c r="G105" s="20">
        <f t="shared" si="8"/>
        <v>351177.83429670002</v>
      </c>
      <c r="H105" s="20">
        <f t="shared" si="9"/>
        <v>4806.1706752800001</v>
      </c>
      <c r="I105" s="20">
        <f t="shared" si="7"/>
        <v>1709.3760185000001</v>
      </c>
      <c r="J105" s="20">
        <f t="shared" si="10"/>
        <v>6515.54</v>
      </c>
      <c r="K105" s="20">
        <f t="shared" si="6"/>
        <v>83580324.560000002</v>
      </c>
      <c r="L105" s="20">
        <f t="shared" si="6"/>
        <v>1143868.6200000001</v>
      </c>
      <c r="M105" s="20">
        <f t="shared" si="6"/>
        <v>406831.49</v>
      </c>
      <c r="N105" s="20">
        <f t="shared" si="5"/>
        <v>1550698.52</v>
      </c>
      <c r="P105" s="24"/>
    </row>
    <row r="106" spans="2:16" x14ac:dyDescent="0.2">
      <c r="B106" s="15">
        <v>100</v>
      </c>
      <c r="C106" s="16">
        <v>45078</v>
      </c>
      <c r="D106" s="15">
        <v>30</v>
      </c>
      <c r="E106" s="17">
        <v>1.375084E-2</v>
      </c>
      <c r="F106" s="18"/>
      <c r="G106" s="20">
        <f t="shared" si="8"/>
        <v>346371.66362141998</v>
      </c>
      <c r="H106" s="20">
        <f t="shared" si="9"/>
        <v>4762.9013269899997</v>
      </c>
      <c r="I106" s="20">
        <f t="shared" si="7"/>
        <v>1685.98173763</v>
      </c>
      <c r="J106" s="20">
        <f t="shared" si="10"/>
        <v>6448.88</v>
      </c>
      <c r="K106" s="20">
        <f t="shared" si="6"/>
        <v>82436455.939999998</v>
      </c>
      <c r="L106" s="20">
        <f t="shared" si="6"/>
        <v>1133570.51</v>
      </c>
      <c r="M106" s="20">
        <f t="shared" si="6"/>
        <v>401263.65</v>
      </c>
      <c r="N106" s="20">
        <f t="shared" si="5"/>
        <v>1534833.44</v>
      </c>
      <c r="P106" s="24"/>
    </row>
    <row r="107" spans="2:16" x14ac:dyDescent="0.2">
      <c r="B107" s="15">
        <v>101</v>
      </c>
      <c r="C107" s="16">
        <v>45108</v>
      </c>
      <c r="D107" s="15">
        <v>30</v>
      </c>
      <c r="E107" s="17">
        <v>1.3858270000000001E-2</v>
      </c>
      <c r="F107" s="18"/>
      <c r="G107" s="20">
        <f t="shared" si="8"/>
        <v>341608.76229442999</v>
      </c>
      <c r="H107" s="20">
        <f t="shared" si="9"/>
        <v>4734.1064622399999</v>
      </c>
      <c r="I107" s="20">
        <f t="shared" si="7"/>
        <v>1662.7980725100001</v>
      </c>
      <c r="J107" s="20">
        <f t="shared" si="10"/>
        <v>6396.9</v>
      </c>
      <c r="K107" s="20">
        <f t="shared" si="6"/>
        <v>81302885.420000002</v>
      </c>
      <c r="L107" s="20">
        <f t="shared" si="6"/>
        <v>1126717.33</v>
      </c>
      <c r="M107" s="20">
        <f t="shared" si="6"/>
        <v>395745.94</v>
      </c>
      <c r="N107" s="20">
        <f t="shared" si="5"/>
        <v>1522462.2</v>
      </c>
      <c r="P107" s="24"/>
    </row>
    <row r="108" spans="2:16" x14ac:dyDescent="0.2">
      <c r="B108" s="15">
        <v>102</v>
      </c>
      <c r="C108" s="16">
        <v>45139</v>
      </c>
      <c r="D108" s="15">
        <v>30</v>
      </c>
      <c r="E108" s="17">
        <v>1.3947579999999999E-2</v>
      </c>
      <c r="F108" s="18"/>
      <c r="G108" s="20">
        <f t="shared" si="8"/>
        <v>336874.65583219001</v>
      </c>
      <c r="H108" s="20">
        <f t="shared" si="9"/>
        <v>4698.58621219</v>
      </c>
      <c r="I108" s="20">
        <f t="shared" si="7"/>
        <v>1639.7545678700001</v>
      </c>
      <c r="J108" s="20">
        <f t="shared" si="10"/>
        <v>6338.34</v>
      </c>
      <c r="K108" s="20">
        <f t="shared" si="6"/>
        <v>80176168.079999998</v>
      </c>
      <c r="L108" s="20">
        <f t="shared" si="6"/>
        <v>1118263.51</v>
      </c>
      <c r="M108" s="20">
        <f t="shared" si="6"/>
        <v>390261.58</v>
      </c>
      <c r="N108" s="20">
        <f t="shared" si="5"/>
        <v>1508524.92</v>
      </c>
      <c r="P108" s="24"/>
    </row>
    <row r="109" spans="2:16" x14ac:dyDescent="0.2">
      <c r="B109" s="15">
        <v>103</v>
      </c>
      <c r="C109" s="16">
        <v>45170</v>
      </c>
      <c r="D109" s="15">
        <v>30</v>
      </c>
      <c r="E109" s="17">
        <v>1.404537E-2</v>
      </c>
      <c r="F109" s="18"/>
      <c r="G109" s="20">
        <f t="shared" si="8"/>
        <v>332176.06962000002</v>
      </c>
      <c r="H109" s="20">
        <f t="shared" si="9"/>
        <v>4665.5358029500003</v>
      </c>
      <c r="I109" s="20">
        <f t="shared" si="7"/>
        <v>1616.8839598500001</v>
      </c>
      <c r="J109" s="20">
        <f t="shared" si="10"/>
        <v>6282.41</v>
      </c>
      <c r="K109" s="20">
        <f t="shared" si="6"/>
        <v>79057904.560000002</v>
      </c>
      <c r="L109" s="20">
        <f t="shared" si="6"/>
        <v>1110397.52</v>
      </c>
      <c r="M109" s="20">
        <f t="shared" si="6"/>
        <v>384818.38</v>
      </c>
      <c r="N109" s="20">
        <f t="shared" si="5"/>
        <v>1495213.58</v>
      </c>
      <c r="P109" s="24"/>
    </row>
    <row r="110" spans="2:16" x14ac:dyDescent="0.2">
      <c r="B110" s="15">
        <v>104</v>
      </c>
      <c r="C110" s="16">
        <v>45200</v>
      </c>
      <c r="D110" s="15">
        <v>30</v>
      </c>
      <c r="E110" s="17">
        <v>1.4146239999999999E-2</v>
      </c>
      <c r="F110" s="18"/>
      <c r="G110" s="20">
        <f t="shared" si="8"/>
        <v>327510.53381704999</v>
      </c>
      <c r="H110" s="20">
        <f t="shared" si="9"/>
        <v>4633.0426139000001</v>
      </c>
      <c r="I110" s="20">
        <f t="shared" si="7"/>
        <v>1594.1742263900001</v>
      </c>
      <c r="J110" s="20">
        <f t="shared" si="10"/>
        <v>6227.21</v>
      </c>
      <c r="K110" s="20">
        <f t="shared" si="6"/>
        <v>77947507.040000007</v>
      </c>
      <c r="L110" s="20">
        <f t="shared" si="6"/>
        <v>1102664.1399999999</v>
      </c>
      <c r="M110" s="20">
        <f t="shared" si="6"/>
        <v>379413.46</v>
      </c>
      <c r="N110" s="20">
        <f t="shared" si="5"/>
        <v>1482075.98</v>
      </c>
      <c r="P110" s="24"/>
    </row>
    <row r="111" spans="2:16" x14ac:dyDescent="0.2">
      <c r="B111" s="15">
        <v>105</v>
      </c>
      <c r="C111" s="16">
        <v>45231</v>
      </c>
      <c r="D111" s="15">
        <v>30</v>
      </c>
      <c r="E111" s="17">
        <v>1.422061E-2</v>
      </c>
      <c r="F111" s="18"/>
      <c r="G111" s="20">
        <f t="shared" si="8"/>
        <v>322877.49120315001</v>
      </c>
      <c r="H111" s="20">
        <f t="shared" si="9"/>
        <v>4591.5148801699997</v>
      </c>
      <c r="I111" s="20">
        <f t="shared" si="7"/>
        <v>1571.62265518</v>
      </c>
      <c r="J111" s="20">
        <f t="shared" si="10"/>
        <v>6163.13</v>
      </c>
      <c r="K111" s="20">
        <f t="shared" si="6"/>
        <v>76844842.900000006</v>
      </c>
      <c r="L111" s="20">
        <f t="shared" si="6"/>
        <v>1092780.54</v>
      </c>
      <c r="M111" s="20">
        <f t="shared" si="6"/>
        <v>374046.19</v>
      </c>
      <c r="N111" s="20">
        <f t="shared" si="5"/>
        <v>1466824.94</v>
      </c>
      <c r="P111" s="24"/>
    </row>
    <row r="112" spans="2:16" x14ac:dyDescent="0.2">
      <c r="B112" s="15">
        <v>106</v>
      </c>
      <c r="C112" s="16">
        <v>45261</v>
      </c>
      <c r="D112" s="15">
        <v>30</v>
      </c>
      <c r="E112" s="17">
        <v>1.4332950000000001E-2</v>
      </c>
      <c r="F112" s="18"/>
      <c r="G112" s="20">
        <f t="shared" si="8"/>
        <v>318285.97632298002</v>
      </c>
      <c r="H112" s="20">
        <f t="shared" si="9"/>
        <v>4561.9769843300001</v>
      </c>
      <c r="I112" s="20">
        <f t="shared" si="7"/>
        <v>1549.27322233</v>
      </c>
      <c r="J112" s="20">
        <f t="shared" si="10"/>
        <v>6111.25</v>
      </c>
      <c r="K112" s="20">
        <f t="shared" si="6"/>
        <v>75752062.359999999</v>
      </c>
      <c r="L112" s="20">
        <f t="shared" si="6"/>
        <v>1085750.52</v>
      </c>
      <c r="M112" s="20">
        <f t="shared" si="6"/>
        <v>368727.02</v>
      </c>
      <c r="N112" s="20">
        <f t="shared" si="5"/>
        <v>1454477.5</v>
      </c>
      <c r="P112" s="24"/>
    </row>
    <row r="113" spans="2:16" x14ac:dyDescent="0.2">
      <c r="B113" s="15">
        <v>107</v>
      </c>
      <c r="C113" s="16">
        <v>45292</v>
      </c>
      <c r="D113" s="15">
        <v>30</v>
      </c>
      <c r="E113" s="17">
        <v>1.4415330000000001E-2</v>
      </c>
      <c r="F113" s="18"/>
      <c r="G113" s="20">
        <f t="shared" si="8"/>
        <v>313723.99933865003</v>
      </c>
      <c r="H113" s="20">
        <f t="shared" si="9"/>
        <v>4522.4349793800002</v>
      </c>
      <c r="I113" s="20">
        <f t="shared" si="7"/>
        <v>1527.0675667</v>
      </c>
      <c r="J113" s="20">
        <f t="shared" si="10"/>
        <v>6049.5</v>
      </c>
      <c r="K113" s="20">
        <f t="shared" si="6"/>
        <v>74666311.840000004</v>
      </c>
      <c r="L113" s="20">
        <f t="shared" si="6"/>
        <v>1076339.52</v>
      </c>
      <c r="M113" s="20">
        <f t="shared" si="6"/>
        <v>363442.08</v>
      </c>
      <c r="N113" s="20">
        <f t="shared" si="5"/>
        <v>1439781</v>
      </c>
      <c r="P113" s="24"/>
    </row>
    <row r="114" spans="2:16" x14ac:dyDescent="0.2">
      <c r="B114" s="15">
        <v>108</v>
      </c>
      <c r="C114" s="16">
        <v>45323</v>
      </c>
      <c r="D114" s="15">
        <v>30</v>
      </c>
      <c r="E114" s="17">
        <v>1.44926E-2</v>
      </c>
      <c r="F114" s="18"/>
      <c r="G114" s="20">
        <f t="shared" si="8"/>
        <v>309201.56435926998</v>
      </c>
      <c r="H114" s="20">
        <f t="shared" si="9"/>
        <v>4481.1345916299997</v>
      </c>
      <c r="I114" s="20">
        <f t="shared" si="7"/>
        <v>1505.05438379</v>
      </c>
      <c r="J114" s="20">
        <f t="shared" si="10"/>
        <v>5986.18</v>
      </c>
      <c r="K114" s="20">
        <f t="shared" si="6"/>
        <v>73589972.310000002</v>
      </c>
      <c r="L114" s="20">
        <f t="shared" si="6"/>
        <v>1066510.03</v>
      </c>
      <c r="M114" s="20">
        <f t="shared" si="6"/>
        <v>358202.94</v>
      </c>
      <c r="N114" s="20">
        <f t="shared" si="5"/>
        <v>1424710.84</v>
      </c>
      <c r="P114" s="24"/>
    </row>
    <row r="115" spans="2:16" x14ac:dyDescent="0.2">
      <c r="B115" s="15">
        <v>109</v>
      </c>
      <c r="C115" s="16">
        <v>45352</v>
      </c>
      <c r="D115" s="15">
        <v>30</v>
      </c>
      <c r="E115" s="17">
        <v>1.461643E-2</v>
      </c>
      <c r="F115" s="18"/>
      <c r="G115" s="20">
        <f t="shared" si="8"/>
        <v>304720.42976764002</v>
      </c>
      <c r="H115" s="20">
        <f t="shared" si="9"/>
        <v>4453.9248312600002</v>
      </c>
      <c r="I115" s="20">
        <f t="shared" si="7"/>
        <v>1483.24223263</v>
      </c>
      <c r="J115" s="20">
        <f t="shared" si="10"/>
        <v>5937.16</v>
      </c>
      <c r="K115" s="20">
        <f t="shared" si="6"/>
        <v>72523462.280000001</v>
      </c>
      <c r="L115" s="20">
        <f t="shared" si="6"/>
        <v>1060034.1000000001</v>
      </c>
      <c r="M115" s="20">
        <f t="shared" si="6"/>
        <v>353011.65</v>
      </c>
      <c r="N115" s="20">
        <f t="shared" si="5"/>
        <v>1413044.08</v>
      </c>
      <c r="P115" s="24"/>
    </row>
    <row r="116" spans="2:16" x14ac:dyDescent="0.2">
      <c r="B116" s="15">
        <v>110</v>
      </c>
      <c r="C116" s="16">
        <v>45383</v>
      </c>
      <c r="D116" s="15">
        <v>30</v>
      </c>
      <c r="E116" s="17">
        <v>1.4793560000000001E-2</v>
      </c>
      <c r="F116" s="18"/>
      <c r="G116" s="20">
        <f t="shared" si="8"/>
        <v>300266.50493638002</v>
      </c>
      <c r="H116" s="20">
        <f t="shared" si="9"/>
        <v>4442.0105567600003</v>
      </c>
      <c r="I116" s="20">
        <f t="shared" si="7"/>
        <v>1461.56252636</v>
      </c>
      <c r="J116" s="20">
        <f t="shared" si="10"/>
        <v>5903.57</v>
      </c>
      <c r="K116" s="20">
        <f t="shared" si="6"/>
        <v>71463428.170000002</v>
      </c>
      <c r="L116" s="20">
        <f t="shared" si="6"/>
        <v>1057198.51</v>
      </c>
      <c r="M116" s="20">
        <f t="shared" si="6"/>
        <v>347851.88</v>
      </c>
      <c r="N116" s="20">
        <f t="shared" si="5"/>
        <v>1405049.66</v>
      </c>
      <c r="P116" s="24"/>
    </row>
    <row r="117" spans="2:16" x14ac:dyDescent="0.2">
      <c r="B117" s="15">
        <v>111</v>
      </c>
      <c r="C117" s="16">
        <v>45413</v>
      </c>
      <c r="D117" s="15">
        <v>30</v>
      </c>
      <c r="E117" s="17">
        <v>1.491663E-2</v>
      </c>
      <c r="F117" s="18"/>
      <c r="G117" s="20">
        <f t="shared" si="8"/>
        <v>295824.49437962001</v>
      </c>
      <c r="H117" s="20">
        <f t="shared" si="9"/>
        <v>4412.70452759</v>
      </c>
      <c r="I117" s="20">
        <f t="shared" si="7"/>
        <v>1439.9408134400001</v>
      </c>
      <c r="J117" s="20">
        <f t="shared" si="10"/>
        <v>5852.64</v>
      </c>
      <c r="K117" s="20">
        <f t="shared" si="6"/>
        <v>70406229.659999996</v>
      </c>
      <c r="L117" s="20">
        <f t="shared" si="6"/>
        <v>1050223.67</v>
      </c>
      <c r="M117" s="20">
        <f t="shared" si="6"/>
        <v>342705.91</v>
      </c>
      <c r="N117" s="20">
        <f t="shared" si="5"/>
        <v>1392928.32</v>
      </c>
      <c r="P117" s="24"/>
    </row>
    <row r="118" spans="2:16" x14ac:dyDescent="0.2">
      <c r="B118" s="15">
        <v>112</v>
      </c>
      <c r="C118" s="16">
        <v>45444</v>
      </c>
      <c r="D118" s="15">
        <v>30</v>
      </c>
      <c r="E118" s="17">
        <v>1.5044770000000001E-2</v>
      </c>
      <c r="F118" s="18"/>
      <c r="G118" s="20">
        <f t="shared" si="8"/>
        <v>291411.78985202999</v>
      </c>
      <c r="H118" s="20">
        <f t="shared" si="9"/>
        <v>4384.2233536100002</v>
      </c>
      <c r="I118" s="20">
        <f t="shared" si="7"/>
        <v>1418.4617490999999</v>
      </c>
      <c r="J118" s="20">
        <f t="shared" si="10"/>
        <v>5802.68</v>
      </c>
      <c r="K118" s="20">
        <f t="shared" si="6"/>
        <v>69356005.980000004</v>
      </c>
      <c r="L118" s="20">
        <f t="shared" si="6"/>
        <v>1043445.15</v>
      </c>
      <c r="M118" s="20">
        <f t="shared" si="6"/>
        <v>337593.89</v>
      </c>
      <c r="N118" s="20">
        <f t="shared" si="5"/>
        <v>1381037.84</v>
      </c>
      <c r="P118" s="24"/>
    </row>
    <row r="119" spans="2:16" x14ac:dyDescent="0.2">
      <c r="B119" s="15">
        <v>113</v>
      </c>
      <c r="C119" s="16">
        <v>45474</v>
      </c>
      <c r="D119" s="15">
        <v>30</v>
      </c>
      <c r="E119" s="17">
        <v>1.51904E-2</v>
      </c>
      <c r="F119" s="18"/>
      <c r="G119" s="20">
        <f t="shared" si="8"/>
        <v>287027.56649842003</v>
      </c>
      <c r="H119" s="20">
        <f t="shared" si="9"/>
        <v>4360.0635461299998</v>
      </c>
      <c r="I119" s="20">
        <f t="shared" si="7"/>
        <v>1397.1213183299999</v>
      </c>
      <c r="J119" s="20">
        <f t="shared" si="10"/>
        <v>5757.18</v>
      </c>
      <c r="K119" s="20">
        <f t="shared" si="6"/>
        <v>68312560.819999993</v>
      </c>
      <c r="L119" s="20">
        <f t="shared" si="6"/>
        <v>1037695.12</v>
      </c>
      <c r="M119" s="20">
        <f t="shared" si="6"/>
        <v>332514.87</v>
      </c>
      <c r="N119" s="20">
        <f t="shared" si="5"/>
        <v>1370208.84</v>
      </c>
      <c r="P119" s="24"/>
    </row>
    <row r="120" spans="2:16" x14ac:dyDescent="0.2">
      <c r="B120" s="15">
        <v>114</v>
      </c>
      <c r="C120" s="16">
        <v>45505</v>
      </c>
      <c r="D120" s="15">
        <v>30</v>
      </c>
      <c r="E120" s="17">
        <v>1.532879E-2</v>
      </c>
      <c r="F120" s="18"/>
      <c r="G120" s="20">
        <f t="shared" si="8"/>
        <v>282667.50295229</v>
      </c>
      <c r="H120" s="20">
        <f t="shared" si="9"/>
        <v>4332.9507925799999</v>
      </c>
      <c r="I120" s="20">
        <f t="shared" si="7"/>
        <v>1375.8984866599999</v>
      </c>
      <c r="J120" s="20">
        <f t="shared" si="10"/>
        <v>5708.84</v>
      </c>
      <c r="K120" s="20">
        <f t="shared" si="6"/>
        <v>67274865.700000003</v>
      </c>
      <c r="L120" s="20">
        <f t="shared" si="6"/>
        <v>1031242.28</v>
      </c>
      <c r="M120" s="20">
        <f t="shared" si="6"/>
        <v>327463.83</v>
      </c>
      <c r="N120" s="20">
        <f t="shared" si="5"/>
        <v>1358703.92</v>
      </c>
      <c r="P120" s="24"/>
    </row>
    <row r="121" spans="2:16" x14ac:dyDescent="0.2">
      <c r="B121" s="15">
        <v>115</v>
      </c>
      <c r="C121" s="16">
        <v>45536</v>
      </c>
      <c r="D121" s="15">
        <v>30</v>
      </c>
      <c r="E121" s="17">
        <v>1.5432919999999999E-2</v>
      </c>
      <c r="F121" s="18"/>
      <c r="G121" s="20">
        <f t="shared" si="8"/>
        <v>278334.55215970997</v>
      </c>
      <c r="H121" s="20">
        <f t="shared" si="9"/>
        <v>4295.51487671</v>
      </c>
      <c r="I121" s="20">
        <f t="shared" si="7"/>
        <v>1354.8076276899999</v>
      </c>
      <c r="J121" s="20">
        <f t="shared" si="10"/>
        <v>5650.32</v>
      </c>
      <c r="K121" s="20">
        <f t="shared" si="6"/>
        <v>66243623.409999996</v>
      </c>
      <c r="L121" s="20">
        <f t="shared" si="6"/>
        <v>1022332.54</v>
      </c>
      <c r="M121" s="20">
        <f t="shared" si="6"/>
        <v>322444.21000000002</v>
      </c>
      <c r="N121" s="20">
        <f t="shared" si="5"/>
        <v>1344776.16</v>
      </c>
      <c r="P121" s="24"/>
    </row>
    <row r="122" spans="2:16" x14ac:dyDescent="0.2">
      <c r="B122" s="15">
        <v>116</v>
      </c>
      <c r="C122" s="16">
        <v>45566</v>
      </c>
      <c r="D122" s="15">
        <v>30</v>
      </c>
      <c r="E122" s="17">
        <v>1.5623140000000001E-2</v>
      </c>
      <c r="F122" s="18"/>
      <c r="G122" s="20">
        <f t="shared" si="8"/>
        <v>274039.03728300001</v>
      </c>
      <c r="H122" s="20">
        <f t="shared" si="9"/>
        <v>4281.3502449300004</v>
      </c>
      <c r="I122" s="20">
        <f t="shared" si="7"/>
        <v>1333.8989899600001</v>
      </c>
      <c r="J122" s="20">
        <f t="shared" si="10"/>
        <v>5615.24</v>
      </c>
      <c r="K122" s="20">
        <f t="shared" si="6"/>
        <v>65221290.869999997</v>
      </c>
      <c r="L122" s="20">
        <f t="shared" si="6"/>
        <v>1018961.35</v>
      </c>
      <c r="M122" s="20">
        <f t="shared" si="6"/>
        <v>317467.95</v>
      </c>
      <c r="N122" s="20">
        <f t="shared" si="5"/>
        <v>1336427.1200000001</v>
      </c>
      <c r="P122" s="24"/>
    </row>
    <row r="123" spans="2:16" x14ac:dyDescent="0.2">
      <c r="B123" s="15">
        <v>117</v>
      </c>
      <c r="C123" s="16">
        <v>45597</v>
      </c>
      <c r="D123" s="15">
        <v>30</v>
      </c>
      <c r="E123" s="17">
        <v>1.581248E-2</v>
      </c>
      <c r="F123" s="18"/>
      <c r="G123" s="20">
        <f t="shared" si="8"/>
        <v>269757.68703807</v>
      </c>
      <c r="H123" s="20">
        <f t="shared" si="9"/>
        <v>4265.5380311299996</v>
      </c>
      <c r="I123" s="20">
        <f t="shared" si="7"/>
        <v>1313.0592992899999</v>
      </c>
      <c r="J123" s="20">
        <f t="shared" si="10"/>
        <v>5578.59</v>
      </c>
      <c r="K123" s="20">
        <f t="shared" si="6"/>
        <v>64202329.509999998</v>
      </c>
      <c r="L123" s="20">
        <f t="shared" si="6"/>
        <v>1015198.05</v>
      </c>
      <c r="M123" s="20">
        <f t="shared" si="6"/>
        <v>312508.11</v>
      </c>
      <c r="N123" s="20">
        <f t="shared" si="5"/>
        <v>1327704.42</v>
      </c>
      <c r="P123" s="24"/>
    </row>
    <row r="124" spans="2:16" x14ac:dyDescent="0.2">
      <c r="B124" s="15">
        <v>118</v>
      </c>
      <c r="C124" s="16">
        <v>45627</v>
      </c>
      <c r="D124" s="15">
        <v>30</v>
      </c>
      <c r="E124" s="17">
        <v>1.5971180000000001E-2</v>
      </c>
      <c r="F124" s="18"/>
      <c r="G124" s="20">
        <f t="shared" si="8"/>
        <v>265492.14900694002</v>
      </c>
      <c r="H124" s="20">
        <f t="shared" si="9"/>
        <v>4240.2229003700004</v>
      </c>
      <c r="I124" s="20">
        <f t="shared" si="7"/>
        <v>1292.29657539</v>
      </c>
      <c r="J124" s="20">
        <f t="shared" si="10"/>
        <v>5532.51</v>
      </c>
      <c r="K124" s="20">
        <f t="shared" si="6"/>
        <v>63187131.460000001</v>
      </c>
      <c r="L124" s="20">
        <f t="shared" si="6"/>
        <v>1009173.05</v>
      </c>
      <c r="M124" s="20">
        <f t="shared" si="6"/>
        <v>307566.58</v>
      </c>
      <c r="N124" s="20">
        <f t="shared" si="5"/>
        <v>1316737.3799999999</v>
      </c>
      <c r="P124" s="24"/>
    </row>
    <row r="125" spans="2:16" x14ac:dyDescent="0.2">
      <c r="B125" s="15">
        <v>119</v>
      </c>
      <c r="C125" s="16">
        <v>45658</v>
      </c>
      <c r="D125" s="15">
        <v>30</v>
      </c>
      <c r="E125" s="17">
        <v>1.611218E-2</v>
      </c>
      <c r="F125" s="18"/>
      <c r="G125" s="20">
        <f t="shared" si="8"/>
        <v>261251.92610657</v>
      </c>
      <c r="H125" s="20">
        <f t="shared" si="9"/>
        <v>4209.3380587700003</v>
      </c>
      <c r="I125" s="20">
        <f t="shared" si="7"/>
        <v>1271.65707417</v>
      </c>
      <c r="J125" s="20">
        <f t="shared" si="10"/>
        <v>5480.99</v>
      </c>
      <c r="K125" s="20">
        <f t="shared" si="6"/>
        <v>62177958.409999996</v>
      </c>
      <c r="L125" s="20">
        <f t="shared" si="6"/>
        <v>1001822.45</v>
      </c>
      <c r="M125" s="20">
        <f t="shared" si="6"/>
        <v>302654.38</v>
      </c>
      <c r="N125" s="20">
        <f t="shared" si="5"/>
        <v>1304475.6200000001</v>
      </c>
      <c r="P125" s="24"/>
    </row>
    <row r="126" spans="2:16" x14ac:dyDescent="0.2">
      <c r="B126" s="15">
        <v>120</v>
      </c>
      <c r="C126" s="16">
        <v>45689</v>
      </c>
      <c r="D126" s="15">
        <v>30</v>
      </c>
      <c r="E126" s="17">
        <v>1.6258749999999999E-2</v>
      </c>
      <c r="F126" s="18"/>
      <c r="G126" s="20">
        <f t="shared" si="8"/>
        <v>257042.5880478</v>
      </c>
      <c r="H126" s="20">
        <f t="shared" si="9"/>
        <v>4179.1911784200001</v>
      </c>
      <c r="I126" s="20">
        <f t="shared" si="7"/>
        <v>1251.16790649</v>
      </c>
      <c r="J126" s="20">
        <f t="shared" si="10"/>
        <v>5430.35</v>
      </c>
      <c r="K126" s="20">
        <f t="shared" si="6"/>
        <v>61176135.950000003</v>
      </c>
      <c r="L126" s="20">
        <f t="shared" si="6"/>
        <v>994647.5</v>
      </c>
      <c r="M126" s="20">
        <f t="shared" si="6"/>
        <v>297777.96000000002</v>
      </c>
      <c r="N126" s="20">
        <f t="shared" si="5"/>
        <v>1292423.3</v>
      </c>
      <c r="P126" s="24"/>
    </row>
    <row r="127" spans="2:16" x14ac:dyDescent="0.2">
      <c r="B127" s="15">
        <v>121</v>
      </c>
      <c r="C127" s="16">
        <v>45717</v>
      </c>
      <c r="D127" s="15">
        <v>30</v>
      </c>
      <c r="E127" s="17">
        <v>1.642474E-2</v>
      </c>
      <c r="F127" s="18"/>
      <c r="G127" s="20">
        <f t="shared" si="8"/>
        <v>252863.39686938</v>
      </c>
      <c r="H127" s="20">
        <f t="shared" si="9"/>
        <v>4153.2155490900004</v>
      </c>
      <c r="I127" s="20">
        <f t="shared" si="7"/>
        <v>1230.8254802900001</v>
      </c>
      <c r="J127" s="20">
        <f t="shared" si="10"/>
        <v>5384.04</v>
      </c>
      <c r="K127" s="20">
        <f t="shared" si="6"/>
        <v>60181488.450000003</v>
      </c>
      <c r="L127" s="20">
        <f t="shared" si="6"/>
        <v>988465.3</v>
      </c>
      <c r="M127" s="20">
        <f t="shared" si="6"/>
        <v>292936.46000000002</v>
      </c>
      <c r="N127" s="20">
        <f t="shared" si="5"/>
        <v>1281401.52</v>
      </c>
      <c r="P127" s="24"/>
    </row>
    <row r="128" spans="2:16" x14ac:dyDescent="0.2">
      <c r="B128" s="15">
        <v>122</v>
      </c>
      <c r="C128" s="16">
        <v>45748</v>
      </c>
      <c r="D128" s="15">
        <v>30</v>
      </c>
      <c r="E128" s="17">
        <v>1.6674209999999998E-2</v>
      </c>
      <c r="F128" s="18"/>
      <c r="G128" s="20">
        <f t="shared" si="8"/>
        <v>248710.18132028999</v>
      </c>
      <c r="H128" s="20">
        <f t="shared" si="9"/>
        <v>4147.0457924700004</v>
      </c>
      <c r="I128" s="20">
        <f t="shared" si="7"/>
        <v>1210.60949179</v>
      </c>
      <c r="J128" s="20">
        <f t="shared" si="10"/>
        <v>5357.65</v>
      </c>
      <c r="K128" s="20">
        <f t="shared" si="6"/>
        <v>59193023.149999999</v>
      </c>
      <c r="L128" s="20">
        <f t="shared" si="6"/>
        <v>986996.89</v>
      </c>
      <c r="M128" s="20">
        <f t="shared" si="6"/>
        <v>288125.05</v>
      </c>
      <c r="N128" s="20">
        <f t="shared" si="5"/>
        <v>1275120.7</v>
      </c>
      <c r="P128" s="24"/>
    </row>
    <row r="129" spans="2:16" x14ac:dyDescent="0.2">
      <c r="B129" s="15">
        <v>123</v>
      </c>
      <c r="C129" s="16">
        <v>45778</v>
      </c>
      <c r="D129" s="15">
        <v>30</v>
      </c>
      <c r="E129" s="17">
        <v>1.6865450000000001E-2</v>
      </c>
      <c r="F129" s="18"/>
      <c r="G129" s="20">
        <f t="shared" si="8"/>
        <v>244563.13552782001</v>
      </c>
      <c r="H129" s="20">
        <f t="shared" si="9"/>
        <v>4124.6673340799998</v>
      </c>
      <c r="I129" s="20">
        <f t="shared" si="7"/>
        <v>1190.4235349</v>
      </c>
      <c r="J129" s="20">
        <f t="shared" si="10"/>
        <v>5315.09</v>
      </c>
      <c r="K129" s="20">
        <f t="shared" si="6"/>
        <v>58206026.25</v>
      </c>
      <c r="L129" s="20">
        <f t="shared" si="6"/>
        <v>981670.82</v>
      </c>
      <c r="M129" s="20">
        <f t="shared" si="6"/>
        <v>283320.8</v>
      </c>
      <c r="N129" s="20">
        <f t="shared" si="5"/>
        <v>1264991.42</v>
      </c>
      <c r="P129" s="24"/>
    </row>
    <row r="130" spans="2:16" x14ac:dyDescent="0.2">
      <c r="B130" s="15">
        <v>124</v>
      </c>
      <c r="C130" s="16">
        <v>45809</v>
      </c>
      <c r="D130" s="15">
        <v>30</v>
      </c>
      <c r="E130" s="17">
        <v>1.7057470000000002E-2</v>
      </c>
      <c r="F130" s="18"/>
      <c r="G130" s="20">
        <f t="shared" si="8"/>
        <v>240438.46819374</v>
      </c>
      <c r="H130" s="20">
        <f t="shared" si="9"/>
        <v>4101.2719580599996</v>
      </c>
      <c r="I130" s="20">
        <f t="shared" si="7"/>
        <v>1170.34650629</v>
      </c>
      <c r="J130" s="20">
        <f t="shared" si="10"/>
        <v>5271.61</v>
      </c>
      <c r="K130" s="20">
        <f t="shared" si="6"/>
        <v>57224355.43</v>
      </c>
      <c r="L130" s="20">
        <f t="shared" si="6"/>
        <v>976102.72</v>
      </c>
      <c r="M130" s="20">
        <f t="shared" si="6"/>
        <v>278542.46000000002</v>
      </c>
      <c r="N130" s="20">
        <f t="shared" si="5"/>
        <v>1254643.18</v>
      </c>
      <c r="P130" s="24"/>
    </row>
    <row r="131" spans="2:16" x14ac:dyDescent="0.2">
      <c r="B131" s="15">
        <v>125</v>
      </c>
      <c r="C131" s="16">
        <v>45839</v>
      </c>
      <c r="D131" s="15">
        <v>30</v>
      </c>
      <c r="E131" s="17">
        <v>1.7288290000000001E-2</v>
      </c>
      <c r="F131" s="18"/>
      <c r="G131" s="20">
        <f t="shared" si="8"/>
        <v>236337.19623567999</v>
      </c>
      <c r="H131" s="20">
        <f t="shared" si="9"/>
        <v>4085.8659862999998</v>
      </c>
      <c r="I131" s="20">
        <f t="shared" si="7"/>
        <v>1150.3833558700001</v>
      </c>
      <c r="J131" s="20">
        <f t="shared" si="10"/>
        <v>5236.24</v>
      </c>
      <c r="K131" s="20">
        <f t="shared" si="6"/>
        <v>56248252.700000003</v>
      </c>
      <c r="L131" s="20">
        <f t="shared" si="6"/>
        <v>972436.1</v>
      </c>
      <c r="M131" s="20">
        <f t="shared" si="6"/>
        <v>273791.23</v>
      </c>
      <c r="N131" s="20">
        <f t="shared" si="5"/>
        <v>1246225.1200000001</v>
      </c>
      <c r="P131" s="24"/>
    </row>
    <row r="132" spans="2:16" x14ac:dyDescent="0.2">
      <c r="B132" s="15">
        <v>126</v>
      </c>
      <c r="C132" s="16">
        <v>45870</v>
      </c>
      <c r="D132" s="15">
        <v>30</v>
      </c>
      <c r="E132" s="17">
        <v>1.7553949999999999E-2</v>
      </c>
      <c r="F132" s="18"/>
      <c r="G132" s="20">
        <f t="shared" si="8"/>
        <v>232251.33024938</v>
      </c>
      <c r="H132" s="20">
        <f t="shared" si="9"/>
        <v>4076.9282386300001</v>
      </c>
      <c r="I132" s="20">
        <f t="shared" si="7"/>
        <v>1130.4951948</v>
      </c>
      <c r="J132" s="20">
        <f t="shared" si="10"/>
        <v>5207.42</v>
      </c>
      <c r="K132" s="20">
        <f t="shared" si="6"/>
        <v>55275816.590000004</v>
      </c>
      <c r="L132" s="20">
        <f t="shared" si="6"/>
        <v>970308.92</v>
      </c>
      <c r="M132" s="20">
        <f t="shared" si="6"/>
        <v>269057.84999999998</v>
      </c>
      <c r="N132" s="20">
        <f t="shared" si="5"/>
        <v>1239365.96</v>
      </c>
      <c r="P132" s="24"/>
    </row>
    <row r="133" spans="2:16" x14ac:dyDescent="0.2">
      <c r="B133" s="15">
        <v>127</v>
      </c>
      <c r="C133" s="16">
        <v>45901</v>
      </c>
      <c r="D133" s="15">
        <v>30</v>
      </c>
      <c r="E133" s="17">
        <v>1.7753040000000001E-2</v>
      </c>
      <c r="F133" s="18"/>
      <c r="G133" s="20">
        <f t="shared" si="8"/>
        <v>228174.40201075</v>
      </c>
      <c r="H133" s="20">
        <f t="shared" si="9"/>
        <v>4050.7892858700002</v>
      </c>
      <c r="I133" s="20">
        <f t="shared" si="7"/>
        <v>1110.65053868</v>
      </c>
      <c r="J133" s="20">
        <f t="shared" si="10"/>
        <v>5161.43</v>
      </c>
      <c r="K133" s="20">
        <f t="shared" si="6"/>
        <v>54305507.670000002</v>
      </c>
      <c r="L133" s="20">
        <f t="shared" si="6"/>
        <v>964087.85</v>
      </c>
      <c r="M133" s="20">
        <f t="shared" si="6"/>
        <v>264334.82</v>
      </c>
      <c r="N133" s="20">
        <f t="shared" si="6"/>
        <v>1228420.3400000001</v>
      </c>
      <c r="P133" s="24"/>
    </row>
    <row r="134" spans="2:16" x14ac:dyDescent="0.2">
      <c r="B134" s="15">
        <v>128</v>
      </c>
      <c r="C134" s="16">
        <v>45931</v>
      </c>
      <c r="D134" s="15">
        <v>30</v>
      </c>
      <c r="E134" s="17">
        <v>1.7993370000000002E-2</v>
      </c>
      <c r="F134" s="18"/>
      <c r="G134" s="20">
        <f t="shared" si="8"/>
        <v>224123.61272487999</v>
      </c>
      <c r="H134" s="20">
        <f t="shared" si="9"/>
        <v>4032.73908949</v>
      </c>
      <c r="I134" s="20">
        <f t="shared" si="7"/>
        <v>1090.93311524</v>
      </c>
      <c r="J134" s="20">
        <f t="shared" si="10"/>
        <v>5123.67</v>
      </c>
      <c r="K134" s="20">
        <f t="shared" si="6"/>
        <v>53341419.82</v>
      </c>
      <c r="L134" s="20">
        <f t="shared" si="6"/>
        <v>959791.9</v>
      </c>
      <c r="M134" s="20">
        <f t="shared" si="6"/>
        <v>259642.08</v>
      </c>
      <c r="N134" s="20">
        <f t="shared" si="6"/>
        <v>1219433.46</v>
      </c>
      <c r="P134" s="24"/>
    </row>
    <row r="135" spans="2:16" x14ac:dyDescent="0.2">
      <c r="B135" s="15">
        <v>129</v>
      </c>
      <c r="C135" s="16">
        <v>45962</v>
      </c>
      <c r="D135" s="15">
        <v>30</v>
      </c>
      <c r="E135" s="17">
        <v>1.8223719999999999E-2</v>
      </c>
      <c r="F135" s="18"/>
      <c r="G135" s="20">
        <f t="shared" si="8"/>
        <v>220090.87363538999</v>
      </c>
      <c r="H135" s="20">
        <f t="shared" si="9"/>
        <v>4010.8744556800002</v>
      </c>
      <c r="I135" s="20">
        <f t="shared" ref="I135:I198" si="11">IF(H135=0,0,TRUNC((ROUND((1+$N$3)^(1/12)-1,9))*G135,8))</f>
        <v>1071.30355205</v>
      </c>
      <c r="J135" s="20">
        <f t="shared" si="10"/>
        <v>5082.17</v>
      </c>
      <c r="K135" s="20">
        <f t="shared" ref="K135:N198" si="12">TRUNC(G135*$L$3,2)</f>
        <v>52381627.920000002</v>
      </c>
      <c r="L135" s="20">
        <f t="shared" si="12"/>
        <v>954588.12</v>
      </c>
      <c r="M135" s="20">
        <f t="shared" si="12"/>
        <v>254970.23999999999</v>
      </c>
      <c r="N135" s="20">
        <f t="shared" si="12"/>
        <v>1209556.46</v>
      </c>
      <c r="P135" s="24"/>
    </row>
    <row r="136" spans="2:16" x14ac:dyDescent="0.2">
      <c r="B136" s="15">
        <v>130</v>
      </c>
      <c r="C136" s="16">
        <v>45992</v>
      </c>
      <c r="D136" s="15">
        <v>30</v>
      </c>
      <c r="E136" s="17">
        <v>1.847101E-2</v>
      </c>
      <c r="F136" s="18"/>
      <c r="G136" s="20">
        <f t="shared" ref="G136:G199" si="13">IF(E136=0,TRUNC(TRUNC(1+F136,8)*(ROUND((1+$N$3)^(1/12)-1,9))*G135+G135*TRUNC(1+F136,8),8),TRUNC((G135-H135)*TRUNC(1+F136,8),8))</f>
        <v>216079.99917970999</v>
      </c>
      <c r="H136" s="20">
        <f t="shared" ref="H136:H199" si="14">TRUNC(G136*E136,8)</f>
        <v>3991.2158256399998</v>
      </c>
      <c r="I136" s="20">
        <f t="shared" si="11"/>
        <v>1051.7804160799999</v>
      </c>
      <c r="J136" s="20">
        <f t="shared" ref="J136:J199" si="15">IF(H136=0,0,TRUNC(I136+H136,2))</f>
        <v>5042.99</v>
      </c>
      <c r="K136" s="20">
        <f t="shared" si="12"/>
        <v>51427039.799999997</v>
      </c>
      <c r="L136" s="20">
        <f t="shared" si="12"/>
        <v>949909.36</v>
      </c>
      <c r="M136" s="20">
        <f t="shared" si="12"/>
        <v>250323.73</v>
      </c>
      <c r="N136" s="20">
        <f t="shared" si="12"/>
        <v>1200231.6200000001</v>
      </c>
      <c r="P136" s="24"/>
    </row>
    <row r="137" spans="2:16" x14ac:dyDescent="0.2">
      <c r="B137" s="15">
        <v>131</v>
      </c>
      <c r="C137" s="16">
        <v>46023</v>
      </c>
      <c r="D137" s="15">
        <v>30</v>
      </c>
      <c r="E137" s="17">
        <v>1.872441E-2</v>
      </c>
      <c r="F137" s="18"/>
      <c r="G137" s="20">
        <f t="shared" si="13"/>
        <v>212088.78335407001</v>
      </c>
      <c r="H137" s="20">
        <f t="shared" si="14"/>
        <v>3971.2373359200001</v>
      </c>
      <c r="I137" s="20">
        <f t="shared" si="11"/>
        <v>1032.3529695</v>
      </c>
      <c r="J137" s="20">
        <f t="shared" si="15"/>
        <v>5003.59</v>
      </c>
      <c r="K137" s="20">
        <f t="shared" si="12"/>
        <v>50477130.43</v>
      </c>
      <c r="L137" s="20">
        <f t="shared" si="12"/>
        <v>945154.48</v>
      </c>
      <c r="M137" s="20">
        <f t="shared" si="12"/>
        <v>245700</v>
      </c>
      <c r="N137" s="20">
        <f t="shared" si="12"/>
        <v>1190854.42</v>
      </c>
      <c r="P137" s="24"/>
    </row>
    <row r="138" spans="2:16" x14ac:dyDescent="0.2">
      <c r="B138" s="15">
        <v>132</v>
      </c>
      <c r="C138" s="16">
        <v>46054</v>
      </c>
      <c r="D138" s="15">
        <v>30</v>
      </c>
      <c r="E138" s="17">
        <v>1.9005350000000001E-2</v>
      </c>
      <c r="F138" s="18"/>
      <c r="G138" s="20">
        <f t="shared" si="13"/>
        <v>208117.54601814999</v>
      </c>
      <c r="H138" s="20">
        <f t="shared" si="14"/>
        <v>3955.34680321</v>
      </c>
      <c r="I138" s="20">
        <f t="shared" si="11"/>
        <v>1013.02276923</v>
      </c>
      <c r="J138" s="20">
        <f t="shared" si="15"/>
        <v>4968.3599999999997</v>
      </c>
      <c r="K138" s="20">
        <f t="shared" si="12"/>
        <v>49531975.950000003</v>
      </c>
      <c r="L138" s="20">
        <f t="shared" si="12"/>
        <v>941372.53</v>
      </c>
      <c r="M138" s="20">
        <f t="shared" si="12"/>
        <v>241099.41</v>
      </c>
      <c r="N138" s="20">
        <f t="shared" si="12"/>
        <v>1182469.68</v>
      </c>
      <c r="P138" s="24"/>
    </row>
    <row r="139" spans="2:16" x14ac:dyDescent="0.2">
      <c r="B139" s="15">
        <v>133</v>
      </c>
      <c r="C139" s="16">
        <v>46082</v>
      </c>
      <c r="D139" s="15">
        <v>30</v>
      </c>
      <c r="E139" s="17">
        <v>1.9252709999999999E-2</v>
      </c>
      <c r="F139" s="18"/>
      <c r="G139" s="20">
        <f t="shared" si="13"/>
        <v>204162.19921493999</v>
      </c>
      <c r="H139" s="20">
        <f t="shared" si="14"/>
        <v>3930.6756144400001</v>
      </c>
      <c r="I139" s="20">
        <f t="shared" si="11"/>
        <v>993.76991695000004</v>
      </c>
      <c r="J139" s="20">
        <f t="shared" si="15"/>
        <v>4924.4399999999996</v>
      </c>
      <c r="K139" s="20">
        <f t="shared" si="12"/>
        <v>48590603.409999996</v>
      </c>
      <c r="L139" s="20">
        <f t="shared" si="12"/>
        <v>935500.79</v>
      </c>
      <c r="M139" s="20">
        <f t="shared" si="12"/>
        <v>236517.24</v>
      </c>
      <c r="N139" s="20">
        <f t="shared" si="12"/>
        <v>1172016.72</v>
      </c>
      <c r="P139" s="24"/>
    </row>
    <row r="140" spans="2:16" x14ac:dyDescent="0.2">
      <c r="B140" s="15">
        <v>134</v>
      </c>
      <c r="C140" s="16">
        <v>46113</v>
      </c>
      <c r="D140" s="15">
        <v>30</v>
      </c>
      <c r="E140" s="17">
        <v>1.9550089999999999E-2</v>
      </c>
      <c r="F140" s="18"/>
      <c r="G140" s="20">
        <f t="shared" si="13"/>
        <v>200231.52360049999</v>
      </c>
      <c r="H140" s="20">
        <f t="shared" si="14"/>
        <v>3914.5443072200001</v>
      </c>
      <c r="I140" s="20">
        <f t="shared" si="11"/>
        <v>974.63715292999996</v>
      </c>
      <c r="J140" s="20">
        <f t="shared" si="15"/>
        <v>4889.18</v>
      </c>
      <c r="K140" s="20">
        <f t="shared" si="12"/>
        <v>47655102.609999999</v>
      </c>
      <c r="L140" s="20">
        <f t="shared" si="12"/>
        <v>931661.54</v>
      </c>
      <c r="M140" s="20">
        <f t="shared" si="12"/>
        <v>231963.64</v>
      </c>
      <c r="N140" s="20">
        <f t="shared" si="12"/>
        <v>1163624.8400000001</v>
      </c>
      <c r="P140" s="24"/>
    </row>
    <row r="141" spans="2:16" x14ac:dyDescent="0.2">
      <c r="B141" s="15">
        <v>135</v>
      </c>
      <c r="C141" s="16">
        <v>46143</v>
      </c>
      <c r="D141" s="15">
        <v>30</v>
      </c>
      <c r="E141" s="17">
        <v>1.983217E-2</v>
      </c>
      <c r="F141" s="18"/>
      <c r="G141" s="20">
        <f t="shared" si="13"/>
        <v>196316.97929327999</v>
      </c>
      <c r="H141" s="20">
        <f t="shared" si="14"/>
        <v>3893.3917072300001</v>
      </c>
      <c r="I141" s="20">
        <f t="shared" si="11"/>
        <v>955.58290886999998</v>
      </c>
      <c r="J141" s="20">
        <f t="shared" si="15"/>
        <v>4848.97</v>
      </c>
      <c r="K141" s="20">
        <f t="shared" si="12"/>
        <v>46723441.07</v>
      </c>
      <c r="L141" s="20">
        <f t="shared" si="12"/>
        <v>926627.22</v>
      </c>
      <c r="M141" s="20">
        <f t="shared" si="12"/>
        <v>227428.73</v>
      </c>
      <c r="N141" s="20">
        <f t="shared" si="12"/>
        <v>1154054.8600000001</v>
      </c>
      <c r="P141" s="24"/>
    </row>
    <row r="142" spans="2:16" x14ac:dyDescent="0.2">
      <c r="B142" s="15">
        <v>136</v>
      </c>
      <c r="C142" s="16">
        <v>46174</v>
      </c>
      <c r="D142" s="15">
        <v>30</v>
      </c>
      <c r="E142" s="17">
        <v>2.0117199999999998E-2</v>
      </c>
      <c r="F142" s="18"/>
      <c r="G142" s="20">
        <f t="shared" si="13"/>
        <v>192423.58758605001</v>
      </c>
      <c r="H142" s="20">
        <f t="shared" si="14"/>
        <v>3871.0237961799999</v>
      </c>
      <c r="I142" s="20">
        <f t="shared" si="11"/>
        <v>936.63162617</v>
      </c>
      <c r="J142" s="20">
        <f t="shared" si="15"/>
        <v>4807.6499999999996</v>
      </c>
      <c r="K142" s="20">
        <f t="shared" si="12"/>
        <v>45796813.840000004</v>
      </c>
      <c r="L142" s="20">
        <f t="shared" si="12"/>
        <v>921303.66</v>
      </c>
      <c r="M142" s="20">
        <f t="shared" si="12"/>
        <v>222918.32</v>
      </c>
      <c r="N142" s="20">
        <f t="shared" si="12"/>
        <v>1144220.7</v>
      </c>
      <c r="P142" s="24"/>
    </row>
    <row r="143" spans="2:16" x14ac:dyDescent="0.2">
      <c r="B143" s="15">
        <v>137</v>
      </c>
      <c r="C143" s="16">
        <v>46204</v>
      </c>
      <c r="D143" s="15">
        <v>30</v>
      </c>
      <c r="E143" s="17">
        <v>2.0363510000000001E-2</v>
      </c>
      <c r="F143" s="18"/>
      <c r="G143" s="20">
        <f t="shared" si="13"/>
        <v>188552.56378987001</v>
      </c>
      <c r="H143" s="20">
        <f t="shared" si="14"/>
        <v>3839.5920182599998</v>
      </c>
      <c r="I143" s="20">
        <f t="shared" si="11"/>
        <v>917.78922041999999</v>
      </c>
      <c r="J143" s="20">
        <f t="shared" si="15"/>
        <v>4757.38</v>
      </c>
      <c r="K143" s="20">
        <f t="shared" si="12"/>
        <v>44875510.18</v>
      </c>
      <c r="L143" s="20">
        <f t="shared" si="12"/>
        <v>913822.9</v>
      </c>
      <c r="M143" s="20">
        <f t="shared" si="12"/>
        <v>218433.83</v>
      </c>
      <c r="N143" s="20">
        <f t="shared" si="12"/>
        <v>1132256.44</v>
      </c>
      <c r="P143" s="24"/>
    </row>
    <row r="144" spans="2:16" x14ac:dyDescent="0.2">
      <c r="B144" s="15">
        <v>138</v>
      </c>
      <c r="C144" s="16">
        <v>46235</v>
      </c>
      <c r="D144" s="15">
        <v>30</v>
      </c>
      <c r="E144" s="17">
        <v>2.0675780000000001E-2</v>
      </c>
      <c r="F144" s="18"/>
      <c r="G144" s="20">
        <f t="shared" si="13"/>
        <v>184712.97177161</v>
      </c>
      <c r="H144" s="20">
        <f t="shared" si="14"/>
        <v>3819.0847674900001</v>
      </c>
      <c r="I144" s="20">
        <f t="shared" si="11"/>
        <v>899.09981044999995</v>
      </c>
      <c r="J144" s="20">
        <f t="shared" si="15"/>
        <v>4718.18</v>
      </c>
      <c r="K144" s="20">
        <f t="shared" si="12"/>
        <v>43961687.280000001</v>
      </c>
      <c r="L144" s="20">
        <f t="shared" si="12"/>
        <v>908942.17</v>
      </c>
      <c r="M144" s="20">
        <f t="shared" si="12"/>
        <v>213985.75</v>
      </c>
      <c r="N144" s="20">
        <f t="shared" si="12"/>
        <v>1122926.8400000001</v>
      </c>
      <c r="P144" s="24"/>
    </row>
    <row r="145" spans="2:16" x14ac:dyDescent="0.2">
      <c r="B145" s="15">
        <v>139</v>
      </c>
      <c r="C145" s="16">
        <v>46266</v>
      </c>
      <c r="D145" s="15">
        <v>30</v>
      </c>
      <c r="E145" s="17">
        <v>2.086383E-2</v>
      </c>
      <c r="F145" s="18"/>
      <c r="G145" s="20">
        <f t="shared" si="13"/>
        <v>180893.88700412001</v>
      </c>
      <c r="H145" s="20">
        <f t="shared" si="14"/>
        <v>3774.1393064899999</v>
      </c>
      <c r="I145" s="20">
        <f t="shared" si="11"/>
        <v>880.51022058000001</v>
      </c>
      <c r="J145" s="20">
        <f t="shared" si="15"/>
        <v>4654.6400000000003</v>
      </c>
      <c r="K145" s="20">
        <f t="shared" si="12"/>
        <v>43052745.100000001</v>
      </c>
      <c r="L145" s="20">
        <f t="shared" si="12"/>
        <v>898245.15</v>
      </c>
      <c r="M145" s="20">
        <f t="shared" si="12"/>
        <v>209561.43</v>
      </c>
      <c r="N145" s="20">
        <f t="shared" si="12"/>
        <v>1107804.32</v>
      </c>
      <c r="P145" s="24"/>
    </row>
    <row r="146" spans="2:16" x14ac:dyDescent="0.2">
      <c r="B146" s="15">
        <v>140</v>
      </c>
      <c r="C146" s="16">
        <v>46296</v>
      </c>
      <c r="D146" s="15">
        <v>30</v>
      </c>
      <c r="E146" s="17">
        <v>2.1202539999999999E-2</v>
      </c>
      <c r="F146" s="18"/>
      <c r="G146" s="20">
        <f t="shared" si="13"/>
        <v>177119.74769762999</v>
      </c>
      <c r="H146" s="20">
        <f t="shared" si="14"/>
        <v>3755.3885353400001</v>
      </c>
      <c r="I146" s="20">
        <f t="shared" si="11"/>
        <v>862.13940502000003</v>
      </c>
      <c r="J146" s="20">
        <f t="shared" si="15"/>
        <v>4617.5200000000004</v>
      </c>
      <c r="K146" s="20">
        <f t="shared" si="12"/>
        <v>42154499.950000003</v>
      </c>
      <c r="L146" s="20">
        <f t="shared" si="12"/>
        <v>893782.47</v>
      </c>
      <c r="M146" s="20">
        <f t="shared" si="12"/>
        <v>205189.17</v>
      </c>
      <c r="N146" s="20">
        <f t="shared" si="12"/>
        <v>1098969.76</v>
      </c>
      <c r="P146" s="24"/>
    </row>
    <row r="147" spans="2:16" x14ac:dyDescent="0.2">
      <c r="B147" s="15">
        <v>141</v>
      </c>
      <c r="C147" s="16">
        <v>46327</v>
      </c>
      <c r="D147" s="15">
        <v>30</v>
      </c>
      <c r="E147" s="17">
        <v>2.155982E-2</v>
      </c>
      <c r="F147" s="18"/>
      <c r="G147" s="20">
        <f t="shared" si="13"/>
        <v>173364.35916229</v>
      </c>
      <c r="H147" s="20">
        <f t="shared" si="14"/>
        <v>3737.70437795</v>
      </c>
      <c r="I147" s="20">
        <f t="shared" si="11"/>
        <v>843.85985979999998</v>
      </c>
      <c r="J147" s="20">
        <f t="shared" si="15"/>
        <v>4581.5600000000004</v>
      </c>
      <c r="K147" s="20">
        <f t="shared" si="12"/>
        <v>41260717.479999997</v>
      </c>
      <c r="L147" s="20">
        <f t="shared" si="12"/>
        <v>889573.64</v>
      </c>
      <c r="M147" s="20">
        <f t="shared" si="12"/>
        <v>200838.64</v>
      </c>
      <c r="N147" s="20">
        <f t="shared" si="12"/>
        <v>1090411.28</v>
      </c>
      <c r="P147" s="24"/>
    </row>
    <row r="148" spans="2:16" x14ac:dyDescent="0.2">
      <c r="B148" s="15">
        <v>142</v>
      </c>
      <c r="C148" s="16">
        <v>46357</v>
      </c>
      <c r="D148" s="15">
        <v>30</v>
      </c>
      <c r="E148" s="17">
        <v>2.1897119999999999E-2</v>
      </c>
      <c r="F148" s="18"/>
      <c r="G148" s="20">
        <f t="shared" si="13"/>
        <v>169626.65478434</v>
      </c>
      <c r="H148" s="20">
        <f t="shared" si="14"/>
        <v>3714.33521501</v>
      </c>
      <c r="I148" s="20">
        <f t="shared" si="11"/>
        <v>825.66639311999995</v>
      </c>
      <c r="J148" s="20">
        <f t="shared" si="15"/>
        <v>4540</v>
      </c>
      <c r="K148" s="20">
        <f t="shared" si="12"/>
        <v>40371143.829999998</v>
      </c>
      <c r="L148" s="20">
        <f t="shared" si="12"/>
        <v>884011.78</v>
      </c>
      <c r="M148" s="20">
        <f t="shared" si="12"/>
        <v>196508.6</v>
      </c>
      <c r="N148" s="20">
        <f t="shared" si="12"/>
        <v>1080520</v>
      </c>
      <c r="P148" s="24"/>
    </row>
    <row r="149" spans="2:16" x14ac:dyDescent="0.2">
      <c r="B149" s="15">
        <v>143</v>
      </c>
      <c r="C149" s="16">
        <v>46388</v>
      </c>
      <c r="D149" s="15">
        <v>30</v>
      </c>
      <c r="E149" s="17">
        <v>2.2284459999999999E-2</v>
      </c>
      <c r="F149" s="18"/>
      <c r="G149" s="20">
        <f t="shared" si="13"/>
        <v>165912.31956932999</v>
      </c>
      <c r="H149" s="20">
        <f t="shared" si="14"/>
        <v>3697.2664489399999</v>
      </c>
      <c r="I149" s="20">
        <f t="shared" si="11"/>
        <v>807.58667703000003</v>
      </c>
      <c r="J149" s="20">
        <f t="shared" si="15"/>
        <v>4504.8500000000004</v>
      </c>
      <c r="K149" s="20">
        <f t="shared" si="12"/>
        <v>39487132.049999997</v>
      </c>
      <c r="L149" s="20">
        <f t="shared" si="12"/>
        <v>879949.41</v>
      </c>
      <c r="M149" s="20">
        <f t="shared" si="12"/>
        <v>192205.62</v>
      </c>
      <c r="N149" s="20">
        <f t="shared" si="12"/>
        <v>1072154.3</v>
      </c>
      <c r="P149" s="24"/>
    </row>
    <row r="150" spans="2:16" x14ac:dyDescent="0.2">
      <c r="B150" s="15">
        <v>144</v>
      </c>
      <c r="C150" s="16">
        <v>46419</v>
      </c>
      <c r="D150" s="15">
        <v>30</v>
      </c>
      <c r="E150" s="17">
        <v>2.2664940000000001E-2</v>
      </c>
      <c r="F150" s="18"/>
      <c r="G150" s="20">
        <f t="shared" si="13"/>
        <v>162215.05312038999</v>
      </c>
      <c r="H150" s="20">
        <f t="shared" si="14"/>
        <v>3676.5944460699998</v>
      </c>
      <c r="I150" s="20">
        <f t="shared" si="11"/>
        <v>789.59004402999994</v>
      </c>
      <c r="J150" s="20">
        <f t="shared" si="15"/>
        <v>4466.18</v>
      </c>
      <c r="K150" s="20">
        <f t="shared" si="12"/>
        <v>38607182.640000001</v>
      </c>
      <c r="L150" s="20">
        <f t="shared" si="12"/>
        <v>875029.47</v>
      </c>
      <c r="M150" s="20">
        <f t="shared" si="12"/>
        <v>187922.43</v>
      </c>
      <c r="N150" s="20">
        <f t="shared" si="12"/>
        <v>1062950.8400000001</v>
      </c>
      <c r="P150" s="24"/>
    </row>
    <row r="151" spans="2:16" x14ac:dyDescent="0.2">
      <c r="B151" s="15">
        <v>145</v>
      </c>
      <c r="C151" s="16">
        <v>46447</v>
      </c>
      <c r="D151" s="15">
        <v>30</v>
      </c>
      <c r="E151" s="17">
        <v>2.3109520000000001E-2</v>
      </c>
      <c r="F151" s="18"/>
      <c r="G151" s="20">
        <f t="shared" si="13"/>
        <v>158538.45867431999</v>
      </c>
      <c r="H151" s="20">
        <f t="shared" si="14"/>
        <v>3663.7476815</v>
      </c>
      <c r="I151" s="20">
        <f t="shared" si="11"/>
        <v>771.69403305000003</v>
      </c>
      <c r="J151" s="20">
        <f t="shared" si="15"/>
        <v>4435.4399999999996</v>
      </c>
      <c r="K151" s="20">
        <f t="shared" si="12"/>
        <v>37732153.159999996</v>
      </c>
      <c r="L151" s="20">
        <f t="shared" si="12"/>
        <v>871971.94</v>
      </c>
      <c r="M151" s="20">
        <f t="shared" si="12"/>
        <v>183663.17</v>
      </c>
      <c r="N151" s="20">
        <f t="shared" si="12"/>
        <v>1055634.72</v>
      </c>
      <c r="P151" s="24"/>
    </row>
    <row r="152" spans="2:16" x14ac:dyDescent="0.2">
      <c r="B152" s="15">
        <v>146</v>
      </c>
      <c r="C152" s="16">
        <v>46478</v>
      </c>
      <c r="D152" s="15">
        <v>30</v>
      </c>
      <c r="E152" s="17">
        <v>2.3490649999999998E-2</v>
      </c>
      <c r="F152" s="18"/>
      <c r="G152" s="20">
        <f t="shared" si="13"/>
        <v>154874.71099282001</v>
      </c>
      <c r="H152" s="20">
        <f t="shared" si="14"/>
        <v>3638.10762978</v>
      </c>
      <c r="I152" s="20">
        <f t="shared" si="11"/>
        <v>753.86055436000004</v>
      </c>
      <c r="J152" s="20">
        <f t="shared" si="15"/>
        <v>4391.96</v>
      </c>
      <c r="K152" s="20">
        <f t="shared" si="12"/>
        <v>36860181.210000001</v>
      </c>
      <c r="L152" s="20">
        <f t="shared" si="12"/>
        <v>865869.61</v>
      </c>
      <c r="M152" s="20">
        <f t="shared" si="12"/>
        <v>179418.81</v>
      </c>
      <c r="N152" s="20">
        <f t="shared" si="12"/>
        <v>1045286.48</v>
      </c>
      <c r="P152" s="24"/>
    </row>
    <row r="153" spans="2:16" x14ac:dyDescent="0.2">
      <c r="B153" s="15">
        <v>147</v>
      </c>
      <c r="C153" s="16">
        <v>46508</v>
      </c>
      <c r="D153" s="15">
        <v>30</v>
      </c>
      <c r="E153" s="17">
        <v>2.3997589999999999E-2</v>
      </c>
      <c r="F153" s="18"/>
      <c r="G153" s="20">
        <f t="shared" si="13"/>
        <v>151236.60336303999</v>
      </c>
      <c r="H153" s="20">
        <f t="shared" si="14"/>
        <v>3629.3140004900001</v>
      </c>
      <c r="I153" s="20">
        <f t="shared" si="11"/>
        <v>736.15187992999995</v>
      </c>
      <c r="J153" s="20">
        <f t="shared" si="15"/>
        <v>4365.46</v>
      </c>
      <c r="K153" s="20">
        <f t="shared" si="12"/>
        <v>35994311.600000001</v>
      </c>
      <c r="L153" s="20">
        <f t="shared" si="12"/>
        <v>863776.73</v>
      </c>
      <c r="M153" s="20">
        <f t="shared" si="12"/>
        <v>175204.14</v>
      </c>
      <c r="N153" s="20">
        <f t="shared" si="12"/>
        <v>1038979.48</v>
      </c>
      <c r="P153" s="24"/>
    </row>
    <row r="154" spans="2:16" x14ac:dyDescent="0.2">
      <c r="B154" s="15">
        <v>148</v>
      </c>
      <c r="C154" s="16">
        <v>46539</v>
      </c>
      <c r="D154" s="15">
        <v>30</v>
      </c>
      <c r="E154" s="17">
        <v>2.4465589999999999E-2</v>
      </c>
      <c r="F154" s="18"/>
      <c r="G154" s="20">
        <f t="shared" si="13"/>
        <v>147607.28936254999</v>
      </c>
      <c r="H154" s="20">
        <f t="shared" si="14"/>
        <v>3611.2994225500001</v>
      </c>
      <c r="I154" s="20">
        <f t="shared" si="11"/>
        <v>718.48600894000003</v>
      </c>
      <c r="J154" s="20">
        <f t="shared" si="15"/>
        <v>4329.78</v>
      </c>
      <c r="K154" s="20">
        <f t="shared" si="12"/>
        <v>35130534.859999999</v>
      </c>
      <c r="L154" s="20">
        <f t="shared" si="12"/>
        <v>859489.26</v>
      </c>
      <c r="M154" s="20">
        <f t="shared" si="12"/>
        <v>170999.67</v>
      </c>
      <c r="N154" s="20">
        <f t="shared" si="12"/>
        <v>1030487.64</v>
      </c>
      <c r="P154" s="24"/>
    </row>
    <row r="155" spans="2:16" x14ac:dyDescent="0.2">
      <c r="B155" s="15">
        <v>149</v>
      </c>
      <c r="C155" s="16">
        <v>46569</v>
      </c>
      <c r="D155" s="15">
        <v>30</v>
      </c>
      <c r="E155" s="17">
        <v>2.4977280000000001E-2</v>
      </c>
      <c r="F155" s="18"/>
      <c r="G155" s="20">
        <f t="shared" si="13"/>
        <v>143995.98994</v>
      </c>
      <c r="H155" s="20">
        <f t="shared" si="14"/>
        <v>3596.6281595999999</v>
      </c>
      <c r="I155" s="20">
        <f t="shared" si="11"/>
        <v>700.90782481999997</v>
      </c>
      <c r="J155" s="20">
        <f t="shared" si="15"/>
        <v>4297.53</v>
      </c>
      <c r="K155" s="20">
        <f t="shared" si="12"/>
        <v>34271045.600000001</v>
      </c>
      <c r="L155" s="20">
        <f t="shared" si="12"/>
        <v>855997.5</v>
      </c>
      <c r="M155" s="20">
        <f t="shared" si="12"/>
        <v>166816.06</v>
      </c>
      <c r="N155" s="20">
        <f t="shared" si="12"/>
        <v>1022812.14</v>
      </c>
      <c r="P155" s="24"/>
    </row>
    <row r="156" spans="2:16" x14ac:dyDescent="0.2">
      <c r="B156" s="15">
        <v>150</v>
      </c>
      <c r="C156" s="16">
        <v>46600</v>
      </c>
      <c r="D156" s="15">
        <v>30</v>
      </c>
      <c r="E156" s="17">
        <v>2.5450759999999999E-2</v>
      </c>
      <c r="F156" s="18"/>
      <c r="G156" s="20">
        <f t="shared" si="13"/>
        <v>140399.36178040001</v>
      </c>
      <c r="H156" s="20">
        <f t="shared" si="14"/>
        <v>3573.2704608200002</v>
      </c>
      <c r="I156" s="20">
        <f t="shared" si="11"/>
        <v>683.40105383000002</v>
      </c>
      <c r="J156" s="20">
        <f t="shared" si="15"/>
        <v>4256.67</v>
      </c>
      <c r="K156" s="20">
        <f t="shared" si="12"/>
        <v>33415048.100000001</v>
      </c>
      <c r="L156" s="20">
        <f t="shared" si="12"/>
        <v>850438.36</v>
      </c>
      <c r="M156" s="20">
        <f t="shared" si="12"/>
        <v>162649.45000000001</v>
      </c>
      <c r="N156" s="20">
        <f t="shared" si="12"/>
        <v>1013087.46</v>
      </c>
      <c r="P156" s="24"/>
    </row>
    <row r="157" spans="2:16" x14ac:dyDescent="0.2">
      <c r="B157" s="15">
        <v>151</v>
      </c>
      <c r="C157" s="16">
        <v>46631</v>
      </c>
      <c r="D157" s="15">
        <v>30</v>
      </c>
      <c r="E157" s="17">
        <v>2.5806559999999999E-2</v>
      </c>
      <c r="F157" s="18"/>
      <c r="G157" s="20">
        <f t="shared" si="13"/>
        <v>136826.09131958001</v>
      </c>
      <c r="H157" s="20">
        <f t="shared" si="14"/>
        <v>3531.0107352</v>
      </c>
      <c r="I157" s="20">
        <f t="shared" si="11"/>
        <v>666.00797762000002</v>
      </c>
      <c r="J157" s="20">
        <f t="shared" si="15"/>
        <v>4197.01</v>
      </c>
      <c r="K157" s="20">
        <f t="shared" si="12"/>
        <v>32564609.73</v>
      </c>
      <c r="L157" s="20">
        <f t="shared" si="12"/>
        <v>840380.55</v>
      </c>
      <c r="M157" s="20">
        <f t="shared" si="12"/>
        <v>158509.89000000001</v>
      </c>
      <c r="N157" s="20">
        <f t="shared" si="12"/>
        <v>998888.38</v>
      </c>
      <c r="P157" s="24"/>
    </row>
    <row r="158" spans="2:16" x14ac:dyDescent="0.2">
      <c r="B158" s="15">
        <v>152</v>
      </c>
      <c r="C158" s="16">
        <v>46661</v>
      </c>
      <c r="D158" s="15">
        <v>30</v>
      </c>
      <c r="E158" s="17">
        <v>2.6343789999999999E-2</v>
      </c>
      <c r="F158" s="18"/>
      <c r="G158" s="20">
        <f t="shared" si="13"/>
        <v>133295.08058437999</v>
      </c>
      <c r="H158" s="20">
        <f t="shared" si="14"/>
        <v>3511.49761094</v>
      </c>
      <c r="I158" s="20">
        <f t="shared" si="11"/>
        <v>648.82060278999995</v>
      </c>
      <c r="J158" s="20">
        <f t="shared" si="15"/>
        <v>4160.3100000000004</v>
      </c>
      <c r="K158" s="20">
        <f t="shared" si="12"/>
        <v>31724229.170000002</v>
      </c>
      <c r="L158" s="20">
        <f t="shared" si="12"/>
        <v>835736.43</v>
      </c>
      <c r="M158" s="20">
        <f t="shared" si="12"/>
        <v>154419.29999999999</v>
      </c>
      <c r="N158" s="20">
        <f t="shared" si="12"/>
        <v>990153.78</v>
      </c>
      <c r="P158" s="24"/>
    </row>
    <row r="159" spans="2:16" x14ac:dyDescent="0.2">
      <c r="B159" s="15">
        <v>153</v>
      </c>
      <c r="C159" s="16">
        <v>46692</v>
      </c>
      <c r="D159" s="15">
        <v>30</v>
      </c>
      <c r="E159" s="17">
        <v>2.67166E-2</v>
      </c>
      <c r="F159" s="18"/>
      <c r="G159" s="20">
        <f t="shared" si="13"/>
        <v>129783.58297344</v>
      </c>
      <c r="H159" s="20">
        <f t="shared" si="14"/>
        <v>3467.37607286</v>
      </c>
      <c r="I159" s="20">
        <f t="shared" si="11"/>
        <v>631.72820908000006</v>
      </c>
      <c r="J159" s="20">
        <f t="shared" si="15"/>
        <v>4099.1000000000004</v>
      </c>
      <c r="K159" s="20">
        <f t="shared" si="12"/>
        <v>30888492.739999998</v>
      </c>
      <c r="L159" s="20">
        <f t="shared" si="12"/>
        <v>825235.5</v>
      </c>
      <c r="M159" s="20">
        <f t="shared" si="12"/>
        <v>150351.31</v>
      </c>
      <c r="N159" s="20">
        <f t="shared" si="12"/>
        <v>975585.8</v>
      </c>
      <c r="P159" s="24"/>
    </row>
    <row r="160" spans="2:16" x14ac:dyDescent="0.2">
      <c r="B160" s="15">
        <v>154</v>
      </c>
      <c r="C160" s="16">
        <v>46722</v>
      </c>
      <c r="D160" s="15">
        <v>30</v>
      </c>
      <c r="E160" s="17">
        <v>2.7196100000000001E-2</v>
      </c>
      <c r="F160" s="18"/>
      <c r="G160" s="20">
        <f t="shared" si="13"/>
        <v>126316.20690058</v>
      </c>
      <c r="H160" s="20">
        <f t="shared" si="14"/>
        <v>3435.3081944800001</v>
      </c>
      <c r="I160" s="20">
        <f t="shared" si="11"/>
        <v>614.85057920999998</v>
      </c>
      <c r="J160" s="20">
        <f t="shared" si="15"/>
        <v>4050.15</v>
      </c>
      <c r="K160" s="20">
        <f t="shared" si="12"/>
        <v>30063257.239999998</v>
      </c>
      <c r="L160" s="20">
        <f t="shared" si="12"/>
        <v>817603.35</v>
      </c>
      <c r="M160" s="20">
        <f t="shared" si="12"/>
        <v>146334.43</v>
      </c>
      <c r="N160" s="20">
        <f t="shared" si="12"/>
        <v>963935.7</v>
      </c>
      <c r="P160" s="24"/>
    </row>
    <row r="161" spans="2:16" x14ac:dyDescent="0.2">
      <c r="B161" s="15">
        <v>155</v>
      </c>
      <c r="C161" s="16">
        <v>46753</v>
      </c>
      <c r="D161" s="15">
        <v>30</v>
      </c>
      <c r="E161" s="17">
        <v>2.7521919999999998E-2</v>
      </c>
      <c r="F161" s="18"/>
      <c r="G161" s="20">
        <f t="shared" si="13"/>
        <v>122880.89870609999</v>
      </c>
      <c r="H161" s="20">
        <f t="shared" si="14"/>
        <v>3381.9182637099998</v>
      </c>
      <c r="I161" s="20">
        <f t="shared" si="11"/>
        <v>598.12904136999998</v>
      </c>
      <c r="J161" s="20">
        <f t="shared" si="15"/>
        <v>3980.04</v>
      </c>
      <c r="K161" s="20">
        <f t="shared" si="12"/>
        <v>29245653.890000001</v>
      </c>
      <c r="L161" s="20">
        <f t="shared" si="12"/>
        <v>804896.54</v>
      </c>
      <c r="M161" s="20">
        <f t="shared" si="12"/>
        <v>142354.71</v>
      </c>
      <c r="N161" s="20">
        <f t="shared" si="12"/>
        <v>947249.52</v>
      </c>
      <c r="P161" s="24"/>
    </row>
    <row r="162" spans="2:16" x14ac:dyDescent="0.2">
      <c r="B162" s="15">
        <v>156</v>
      </c>
      <c r="C162" s="16">
        <v>46784</v>
      </c>
      <c r="D162" s="15">
        <v>30</v>
      </c>
      <c r="E162" s="17">
        <v>2.7997609999999999E-2</v>
      </c>
      <c r="F162" s="18"/>
      <c r="G162" s="20">
        <f t="shared" si="13"/>
        <v>119498.98044239001</v>
      </c>
      <c r="H162" s="20">
        <f t="shared" si="14"/>
        <v>3345.6858498199999</v>
      </c>
      <c r="I162" s="20">
        <f t="shared" si="11"/>
        <v>581.66738175</v>
      </c>
      <c r="J162" s="20">
        <f t="shared" si="15"/>
        <v>3927.35</v>
      </c>
      <c r="K162" s="20">
        <f t="shared" si="12"/>
        <v>28440757.34</v>
      </c>
      <c r="L162" s="20">
        <f t="shared" si="12"/>
        <v>796273.23</v>
      </c>
      <c r="M162" s="20">
        <f t="shared" si="12"/>
        <v>138436.82999999999</v>
      </c>
      <c r="N162" s="20">
        <f t="shared" si="12"/>
        <v>934709.3</v>
      </c>
      <c r="P162" s="24"/>
    </row>
    <row r="163" spans="2:16" x14ac:dyDescent="0.2">
      <c r="B163" s="15">
        <v>157</v>
      </c>
      <c r="C163" s="16">
        <v>46813</v>
      </c>
      <c r="D163" s="15">
        <v>30</v>
      </c>
      <c r="E163" s="17">
        <v>2.852056E-2</v>
      </c>
      <c r="F163" s="18"/>
      <c r="G163" s="20">
        <f t="shared" si="13"/>
        <v>116153.29459257</v>
      </c>
      <c r="H163" s="20">
        <f t="shared" si="14"/>
        <v>3312.75700762</v>
      </c>
      <c r="I163" s="20">
        <f t="shared" si="11"/>
        <v>565.38208524000004</v>
      </c>
      <c r="J163" s="20">
        <f t="shared" si="15"/>
        <v>3878.13</v>
      </c>
      <c r="K163" s="20">
        <f t="shared" si="12"/>
        <v>27644484.109999999</v>
      </c>
      <c r="L163" s="20">
        <f t="shared" si="12"/>
        <v>788436.16</v>
      </c>
      <c r="M163" s="20">
        <f t="shared" si="12"/>
        <v>134560.93</v>
      </c>
      <c r="N163" s="20">
        <f t="shared" si="12"/>
        <v>922994.94</v>
      </c>
      <c r="P163" s="24"/>
    </row>
    <row r="164" spans="2:16" x14ac:dyDescent="0.2">
      <c r="B164" s="15">
        <v>158</v>
      </c>
      <c r="C164" s="16">
        <v>46844</v>
      </c>
      <c r="D164" s="15">
        <v>30</v>
      </c>
      <c r="E164" s="17">
        <v>2.8962499999999999E-2</v>
      </c>
      <c r="F164" s="18"/>
      <c r="G164" s="20">
        <f t="shared" si="13"/>
        <v>112840.53758495</v>
      </c>
      <c r="H164" s="20">
        <f t="shared" si="14"/>
        <v>3268.1440698000001</v>
      </c>
      <c r="I164" s="20">
        <f t="shared" si="11"/>
        <v>549.25707155999999</v>
      </c>
      <c r="J164" s="20">
        <f t="shared" si="15"/>
        <v>3817.4</v>
      </c>
      <c r="K164" s="20">
        <f t="shared" si="12"/>
        <v>26856047.940000001</v>
      </c>
      <c r="L164" s="20">
        <f t="shared" si="12"/>
        <v>777818.28</v>
      </c>
      <c r="M164" s="20">
        <f t="shared" si="12"/>
        <v>130723.18</v>
      </c>
      <c r="N164" s="20">
        <f t="shared" si="12"/>
        <v>908541.2</v>
      </c>
      <c r="P164" s="24"/>
    </row>
    <row r="165" spans="2:16" x14ac:dyDescent="0.2">
      <c r="B165" s="15">
        <v>159</v>
      </c>
      <c r="C165" s="16">
        <v>46874</v>
      </c>
      <c r="D165" s="15">
        <v>30</v>
      </c>
      <c r="E165" s="17">
        <v>2.9451379999999999E-2</v>
      </c>
      <c r="F165" s="18"/>
      <c r="G165" s="20">
        <f t="shared" si="13"/>
        <v>109572.39351515</v>
      </c>
      <c r="H165" s="20">
        <f t="shared" si="14"/>
        <v>3227.05819892</v>
      </c>
      <c r="I165" s="20">
        <f t="shared" si="11"/>
        <v>533.34921362</v>
      </c>
      <c r="J165" s="20">
        <f t="shared" si="15"/>
        <v>3760.4</v>
      </c>
      <c r="K165" s="20">
        <f t="shared" si="12"/>
        <v>26078229.649999999</v>
      </c>
      <c r="L165" s="20">
        <f t="shared" si="12"/>
        <v>768039.85</v>
      </c>
      <c r="M165" s="20">
        <f t="shared" si="12"/>
        <v>126937.11</v>
      </c>
      <c r="N165" s="20">
        <f t="shared" si="12"/>
        <v>894975.2</v>
      </c>
      <c r="P165" s="24"/>
    </row>
    <row r="166" spans="2:16" x14ac:dyDescent="0.2">
      <c r="B166" s="15">
        <v>160</v>
      </c>
      <c r="C166" s="16">
        <v>46905</v>
      </c>
      <c r="D166" s="15">
        <v>30</v>
      </c>
      <c r="E166" s="17">
        <v>2.9911730000000001E-2</v>
      </c>
      <c r="F166" s="18"/>
      <c r="G166" s="20">
        <f t="shared" si="13"/>
        <v>106345.33531623</v>
      </c>
      <c r="H166" s="20">
        <f t="shared" si="14"/>
        <v>3180.9729567300001</v>
      </c>
      <c r="I166" s="20">
        <f t="shared" si="11"/>
        <v>517.64134325999999</v>
      </c>
      <c r="J166" s="20">
        <f t="shared" si="15"/>
        <v>3698.61</v>
      </c>
      <c r="K166" s="20">
        <f t="shared" si="12"/>
        <v>25310189.800000001</v>
      </c>
      <c r="L166" s="20">
        <f t="shared" si="12"/>
        <v>757071.56</v>
      </c>
      <c r="M166" s="20">
        <f t="shared" si="12"/>
        <v>123198.63</v>
      </c>
      <c r="N166" s="20">
        <f t="shared" si="12"/>
        <v>880269.18</v>
      </c>
      <c r="P166" s="24"/>
    </row>
    <row r="167" spans="2:16" x14ac:dyDescent="0.2">
      <c r="B167" s="15">
        <v>161</v>
      </c>
      <c r="C167" s="16">
        <v>46935</v>
      </c>
      <c r="D167" s="15">
        <v>30</v>
      </c>
      <c r="E167" s="17">
        <v>3.0301209999999999E-2</v>
      </c>
      <c r="F167" s="18"/>
      <c r="G167" s="20">
        <f t="shared" si="13"/>
        <v>103164.3623595</v>
      </c>
      <c r="H167" s="20">
        <f t="shared" si="14"/>
        <v>3126.0050083699998</v>
      </c>
      <c r="I167" s="20">
        <f t="shared" si="11"/>
        <v>502.15779515999998</v>
      </c>
      <c r="J167" s="20">
        <f t="shared" si="15"/>
        <v>3628.16</v>
      </c>
      <c r="K167" s="20">
        <f t="shared" si="12"/>
        <v>24553118.239999998</v>
      </c>
      <c r="L167" s="20">
        <f t="shared" si="12"/>
        <v>743989.19</v>
      </c>
      <c r="M167" s="20">
        <f t="shared" si="12"/>
        <v>119513.55</v>
      </c>
      <c r="N167" s="20">
        <f t="shared" si="12"/>
        <v>863502.08</v>
      </c>
      <c r="P167" s="24"/>
    </row>
    <row r="168" spans="2:16" x14ac:dyDescent="0.2">
      <c r="B168" s="15">
        <v>162</v>
      </c>
      <c r="C168" s="16">
        <v>46966</v>
      </c>
      <c r="D168" s="15">
        <v>30</v>
      </c>
      <c r="E168" s="17">
        <v>3.063432E-2</v>
      </c>
      <c r="F168" s="18"/>
      <c r="G168" s="20">
        <f t="shared" si="13"/>
        <v>100038.35735113001</v>
      </c>
      <c r="H168" s="20">
        <f t="shared" si="14"/>
        <v>3064.6070513599998</v>
      </c>
      <c r="I168" s="20">
        <f t="shared" si="11"/>
        <v>486.94180635999999</v>
      </c>
      <c r="J168" s="20">
        <f t="shared" si="15"/>
        <v>3551.54</v>
      </c>
      <c r="K168" s="20">
        <f t="shared" si="12"/>
        <v>23809129.039999999</v>
      </c>
      <c r="L168" s="20">
        <f t="shared" si="12"/>
        <v>729376.47</v>
      </c>
      <c r="M168" s="20">
        <f t="shared" si="12"/>
        <v>115892.14</v>
      </c>
      <c r="N168" s="20">
        <f t="shared" si="12"/>
        <v>845266.52</v>
      </c>
      <c r="P168" s="24"/>
    </row>
    <row r="169" spans="2:16" x14ac:dyDescent="0.2">
      <c r="B169" s="15">
        <v>163</v>
      </c>
      <c r="C169" s="16">
        <v>46997</v>
      </c>
      <c r="D169" s="15">
        <v>30</v>
      </c>
      <c r="E169" s="17">
        <v>3.0889989999999999E-2</v>
      </c>
      <c r="F169" s="18"/>
      <c r="G169" s="20">
        <f t="shared" si="13"/>
        <v>96973.750299770007</v>
      </c>
      <c r="H169" s="20">
        <f t="shared" si="14"/>
        <v>2995.5181770200002</v>
      </c>
      <c r="I169" s="20">
        <f t="shared" si="11"/>
        <v>472.02467524000002</v>
      </c>
      <c r="J169" s="20">
        <f t="shared" si="15"/>
        <v>3467.54</v>
      </c>
      <c r="K169" s="20">
        <f t="shared" si="12"/>
        <v>23079752.57</v>
      </c>
      <c r="L169" s="20">
        <f t="shared" si="12"/>
        <v>712933.32</v>
      </c>
      <c r="M169" s="20">
        <f t="shared" si="12"/>
        <v>112341.87</v>
      </c>
      <c r="N169" s="20">
        <f t="shared" si="12"/>
        <v>825274.52</v>
      </c>
      <c r="P169" s="24"/>
    </row>
    <row r="170" spans="2:16" x14ac:dyDescent="0.2">
      <c r="B170" s="15">
        <v>164</v>
      </c>
      <c r="C170" s="16">
        <v>47027</v>
      </c>
      <c r="D170" s="15">
        <v>30</v>
      </c>
      <c r="E170" s="17">
        <v>3.1276249999999998E-2</v>
      </c>
      <c r="F170" s="18"/>
      <c r="G170" s="20">
        <f t="shared" si="13"/>
        <v>93978.232122750007</v>
      </c>
      <c r="H170" s="20">
        <f t="shared" si="14"/>
        <v>2939.28668242</v>
      </c>
      <c r="I170" s="20">
        <f t="shared" si="11"/>
        <v>457.44383773999999</v>
      </c>
      <c r="J170" s="20">
        <f t="shared" si="15"/>
        <v>3396.73</v>
      </c>
      <c r="K170" s="20">
        <f t="shared" si="12"/>
        <v>22366819.239999998</v>
      </c>
      <c r="L170" s="20">
        <f t="shared" si="12"/>
        <v>699550.23</v>
      </c>
      <c r="M170" s="20">
        <f t="shared" si="12"/>
        <v>108871.63</v>
      </c>
      <c r="N170" s="20">
        <f t="shared" si="12"/>
        <v>808421.74</v>
      </c>
      <c r="P170" s="24"/>
    </row>
    <row r="171" spans="2:16" x14ac:dyDescent="0.2">
      <c r="B171" s="15">
        <v>165</v>
      </c>
      <c r="C171" s="16">
        <v>47058</v>
      </c>
      <c r="D171" s="15">
        <v>30</v>
      </c>
      <c r="E171" s="17">
        <v>3.1370599999999998E-2</v>
      </c>
      <c r="F171" s="18"/>
      <c r="G171" s="20">
        <f t="shared" si="13"/>
        <v>91038.945440330004</v>
      </c>
      <c r="H171" s="20">
        <f t="shared" si="14"/>
        <v>2855.9463418300002</v>
      </c>
      <c r="I171" s="20">
        <f t="shared" si="11"/>
        <v>443.13670990999998</v>
      </c>
      <c r="J171" s="20">
        <f t="shared" si="15"/>
        <v>3299.08</v>
      </c>
      <c r="K171" s="20">
        <f t="shared" si="12"/>
        <v>21667269.010000002</v>
      </c>
      <c r="L171" s="20">
        <f t="shared" si="12"/>
        <v>679715.22</v>
      </c>
      <c r="M171" s="20">
        <f t="shared" si="12"/>
        <v>105466.53</v>
      </c>
      <c r="N171" s="20">
        <f t="shared" si="12"/>
        <v>785181.04</v>
      </c>
      <c r="P171" s="24"/>
    </row>
    <row r="172" spans="2:16" x14ac:dyDescent="0.2">
      <c r="B172" s="15">
        <v>166</v>
      </c>
      <c r="C172" s="16">
        <v>47088</v>
      </c>
      <c r="D172" s="15">
        <v>30</v>
      </c>
      <c r="E172" s="17">
        <v>3.1431550000000003E-2</v>
      </c>
      <c r="F172" s="18"/>
      <c r="G172" s="20">
        <f t="shared" si="13"/>
        <v>88182.999098500004</v>
      </c>
      <c r="H172" s="20">
        <f t="shared" si="14"/>
        <v>2771.7283453099999</v>
      </c>
      <c r="I172" s="20">
        <f t="shared" si="11"/>
        <v>429.23524544000003</v>
      </c>
      <c r="J172" s="20">
        <f t="shared" si="15"/>
        <v>3200.96</v>
      </c>
      <c r="K172" s="20">
        <f t="shared" si="12"/>
        <v>20987553.780000001</v>
      </c>
      <c r="L172" s="20">
        <f t="shared" si="12"/>
        <v>659671.34</v>
      </c>
      <c r="M172" s="20">
        <f t="shared" si="12"/>
        <v>102157.98</v>
      </c>
      <c r="N172" s="20">
        <f t="shared" si="12"/>
        <v>761828.48</v>
      </c>
      <c r="P172" s="24"/>
    </row>
    <row r="173" spans="2:16" x14ac:dyDescent="0.2">
      <c r="B173" s="15">
        <v>167</v>
      </c>
      <c r="C173" s="16">
        <v>47119</v>
      </c>
      <c r="D173" s="15">
        <v>30</v>
      </c>
      <c r="E173" s="17">
        <v>3.183979E-2</v>
      </c>
      <c r="F173" s="18"/>
      <c r="G173" s="20">
        <f t="shared" si="13"/>
        <v>85411.270753189994</v>
      </c>
      <c r="H173" s="20">
        <f t="shared" si="14"/>
        <v>2719.4769244099998</v>
      </c>
      <c r="I173" s="20">
        <f t="shared" si="11"/>
        <v>415.74371636000001</v>
      </c>
      <c r="J173" s="20">
        <f t="shared" si="15"/>
        <v>3135.22</v>
      </c>
      <c r="K173" s="20">
        <f t="shared" si="12"/>
        <v>20327882.43</v>
      </c>
      <c r="L173" s="20">
        <f t="shared" si="12"/>
        <v>647235.5</v>
      </c>
      <c r="M173" s="20">
        <f t="shared" si="12"/>
        <v>98947</v>
      </c>
      <c r="N173" s="20">
        <f t="shared" si="12"/>
        <v>746182.36</v>
      </c>
      <c r="P173" s="24"/>
    </row>
    <row r="174" spans="2:16" x14ac:dyDescent="0.2">
      <c r="B174" s="15">
        <v>168</v>
      </c>
      <c r="C174" s="16">
        <v>47150</v>
      </c>
      <c r="D174" s="15">
        <v>30</v>
      </c>
      <c r="E174" s="17">
        <v>3.1955799999999999E-2</v>
      </c>
      <c r="F174" s="18"/>
      <c r="G174" s="20">
        <f t="shared" si="13"/>
        <v>82691.793828780006</v>
      </c>
      <c r="H174" s="20">
        <f t="shared" si="14"/>
        <v>2642.48242523</v>
      </c>
      <c r="I174" s="20">
        <f t="shared" si="11"/>
        <v>402.50652373999998</v>
      </c>
      <c r="J174" s="20">
        <f t="shared" si="15"/>
        <v>3044.98</v>
      </c>
      <c r="K174" s="20">
        <f t="shared" si="12"/>
        <v>19680646.93</v>
      </c>
      <c r="L174" s="20">
        <f t="shared" si="12"/>
        <v>628910.81000000006</v>
      </c>
      <c r="M174" s="20">
        <f t="shared" si="12"/>
        <v>95796.55</v>
      </c>
      <c r="N174" s="20">
        <f t="shared" si="12"/>
        <v>724705.24</v>
      </c>
      <c r="P174" s="24"/>
    </row>
    <row r="175" spans="2:16" x14ac:dyDescent="0.2">
      <c r="B175" s="15">
        <v>169</v>
      </c>
      <c r="C175" s="16">
        <v>47178</v>
      </c>
      <c r="D175" s="15">
        <v>30</v>
      </c>
      <c r="E175" s="17">
        <v>3.233635E-2</v>
      </c>
      <c r="F175" s="18"/>
      <c r="G175" s="20">
        <f t="shared" si="13"/>
        <v>80049.311403550004</v>
      </c>
      <c r="H175" s="20">
        <f t="shared" si="14"/>
        <v>2588.5025507999999</v>
      </c>
      <c r="I175" s="20">
        <f t="shared" si="11"/>
        <v>389.64410577000001</v>
      </c>
      <c r="J175" s="20">
        <f t="shared" si="15"/>
        <v>2978.14</v>
      </c>
      <c r="K175" s="20">
        <f t="shared" si="12"/>
        <v>19051736.109999999</v>
      </c>
      <c r="L175" s="20">
        <f t="shared" si="12"/>
        <v>616063.6</v>
      </c>
      <c r="M175" s="20">
        <f t="shared" si="12"/>
        <v>92735.29</v>
      </c>
      <c r="N175" s="20">
        <f t="shared" si="12"/>
        <v>708797.32</v>
      </c>
      <c r="P175" s="24"/>
    </row>
    <row r="176" spans="2:16" x14ac:dyDescent="0.2">
      <c r="B176" s="15">
        <v>170</v>
      </c>
      <c r="C176" s="16">
        <v>47209</v>
      </c>
      <c r="D176" s="15">
        <v>30</v>
      </c>
      <c r="E176" s="17">
        <v>3.2355000000000002E-2</v>
      </c>
      <c r="F176" s="18"/>
      <c r="G176" s="20">
        <f t="shared" si="13"/>
        <v>77460.808852749993</v>
      </c>
      <c r="H176" s="20">
        <f t="shared" si="14"/>
        <v>2506.2444704300001</v>
      </c>
      <c r="I176" s="20">
        <f t="shared" si="11"/>
        <v>377.04443758999997</v>
      </c>
      <c r="J176" s="20">
        <f t="shared" si="15"/>
        <v>2883.28</v>
      </c>
      <c r="K176" s="20">
        <f t="shared" si="12"/>
        <v>18435672.5</v>
      </c>
      <c r="L176" s="20">
        <f t="shared" si="12"/>
        <v>596486.18000000005</v>
      </c>
      <c r="M176" s="20">
        <f t="shared" si="12"/>
        <v>89736.57</v>
      </c>
      <c r="N176" s="20">
        <f t="shared" si="12"/>
        <v>686220.64</v>
      </c>
      <c r="P176" s="24"/>
    </row>
    <row r="177" spans="2:16" x14ac:dyDescent="0.2">
      <c r="B177" s="15">
        <v>171</v>
      </c>
      <c r="C177" s="16">
        <v>47239</v>
      </c>
      <c r="D177" s="15">
        <v>30</v>
      </c>
      <c r="E177" s="17">
        <v>3.2793830000000003E-2</v>
      </c>
      <c r="F177" s="18"/>
      <c r="G177" s="20">
        <f t="shared" si="13"/>
        <v>74954.564382319993</v>
      </c>
      <c r="H177" s="20">
        <f t="shared" si="14"/>
        <v>2458.0472420699998</v>
      </c>
      <c r="I177" s="20">
        <f t="shared" si="11"/>
        <v>364.84516481000003</v>
      </c>
      <c r="J177" s="20">
        <f t="shared" si="15"/>
        <v>2822.89</v>
      </c>
      <c r="K177" s="20">
        <f t="shared" si="12"/>
        <v>17839186.32</v>
      </c>
      <c r="L177" s="20">
        <f t="shared" si="12"/>
        <v>585015.24</v>
      </c>
      <c r="M177" s="20">
        <f t="shared" si="12"/>
        <v>86833.14</v>
      </c>
      <c r="N177" s="20">
        <f t="shared" si="12"/>
        <v>671847.82</v>
      </c>
      <c r="P177" s="24"/>
    </row>
    <row r="178" spans="2:16" x14ac:dyDescent="0.2">
      <c r="B178" s="15">
        <v>172</v>
      </c>
      <c r="C178" s="16">
        <v>47270</v>
      </c>
      <c r="D178" s="15">
        <v>30</v>
      </c>
      <c r="E178" s="17">
        <v>3.3034550000000003E-2</v>
      </c>
      <c r="F178" s="18"/>
      <c r="G178" s="20">
        <f t="shared" si="13"/>
        <v>72496.517140249998</v>
      </c>
      <c r="H178" s="20">
        <f t="shared" si="14"/>
        <v>2394.88982029</v>
      </c>
      <c r="I178" s="20">
        <f t="shared" si="11"/>
        <v>352.8804945</v>
      </c>
      <c r="J178" s="20">
        <f t="shared" si="15"/>
        <v>2747.77</v>
      </c>
      <c r="K178" s="20">
        <f t="shared" si="12"/>
        <v>17254171.07</v>
      </c>
      <c r="L178" s="20">
        <f t="shared" si="12"/>
        <v>569983.77</v>
      </c>
      <c r="M178" s="20">
        <f t="shared" si="12"/>
        <v>83985.55</v>
      </c>
      <c r="N178" s="20">
        <f t="shared" si="12"/>
        <v>653969.26</v>
      </c>
      <c r="P178" s="24"/>
    </row>
    <row r="179" spans="2:16" x14ac:dyDescent="0.2">
      <c r="B179" s="15">
        <v>173</v>
      </c>
      <c r="C179" s="16">
        <v>47300</v>
      </c>
      <c r="D179" s="15">
        <v>30</v>
      </c>
      <c r="E179" s="17">
        <v>3.3390580000000003E-2</v>
      </c>
      <c r="F179" s="18"/>
      <c r="G179" s="20">
        <f t="shared" si="13"/>
        <v>70101.627319959996</v>
      </c>
      <c r="H179" s="20">
        <f t="shared" si="14"/>
        <v>2340.7339951499998</v>
      </c>
      <c r="I179" s="20">
        <f t="shared" si="11"/>
        <v>341.22324615999997</v>
      </c>
      <c r="J179" s="20">
        <f t="shared" si="15"/>
        <v>2681.95</v>
      </c>
      <c r="K179" s="20">
        <f t="shared" si="12"/>
        <v>16684187.300000001</v>
      </c>
      <c r="L179" s="20">
        <f t="shared" si="12"/>
        <v>557094.68999999994</v>
      </c>
      <c r="M179" s="20">
        <f t="shared" si="12"/>
        <v>81211.13</v>
      </c>
      <c r="N179" s="20">
        <f t="shared" si="12"/>
        <v>638304.1</v>
      </c>
      <c r="P179" s="24"/>
    </row>
    <row r="180" spans="2:16" x14ac:dyDescent="0.2">
      <c r="B180" s="15">
        <v>174</v>
      </c>
      <c r="C180" s="16">
        <v>47331</v>
      </c>
      <c r="D180" s="15">
        <v>30</v>
      </c>
      <c r="E180" s="17">
        <v>3.3556820000000001E-2</v>
      </c>
      <c r="F180" s="18"/>
      <c r="G180" s="20">
        <f t="shared" si="13"/>
        <v>67760.893324809993</v>
      </c>
      <c r="H180" s="20">
        <f t="shared" si="14"/>
        <v>2273.84010033</v>
      </c>
      <c r="I180" s="20">
        <f t="shared" si="11"/>
        <v>329.82960406000001</v>
      </c>
      <c r="J180" s="20">
        <f t="shared" si="15"/>
        <v>2603.66</v>
      </c>
      <c r="K180" s="20">
        <f t="shared" si="12"/>
        <v>16127092.609999999</v>
      </c>
      <c r="L180" s="20">
        <f t="shared" si="12"/>
        <v>541173.93999999994</v>
      </c>
      <c r="M180" s="20">
        <f t="shared" si="12"/>
        <v>78499.44</v>
      </c>
      <c r="N180" s="20">
        <f t="shared" si="12"/>
        <v>619671.07999999996</v>
      </c>
      <c r="P180" s="24"/>
    </row>
    <row r="181" spans="2:16" x14ac:dyDescent="0.2">
      <c r="B181" s="15">
        <v>175</v>
      </c>
      <c r="C181" s="16">
        <v>47362</v>
      </c>
      <c r="D181" s="15">
        <v>30</v>
      </c>
      <c r="E181" s="17">
        <v>3.3621850000000002E-2</v>
      </c>
      <c r="F181" s="18"/>
      <c r="G181" s="20">
        <f t="shared" si="13"/>
        <v>65487.053224479998</v>
      </c>
      <c r="H181" s="20">
        <f t="shared" si="14"/>
        <v>2201.7958804499999</v>
      </c>
      <c r="I181" s="20">
        <f t="shared" si="11"/>
        <v>318.76157139999998</v>
      </c>
      <c r="J181" s="20">
        <f t="shared" si="15"/>
        <v>2520.5500000000002</v>
      </c>
      <c r="K181" s="20">
        <f t="shared" si="12"/>
        <v>15585918.66</v>
      </c>
      <c r="L181" s="20">
        <f t="shared" si="12"/>
        <v>524027.41</v>
      </c>
      <c r="M181" s="20">
        <f t="shared" si="12"/>
        <v>75865.25</v>
      </c>
      <c r="N181" s="20">
        <f t="shared" si="12"/>
        <v>599890.9</v>
      </c>
      <c r="P181" s="24"/>
    </row>
    <row r="182" spans="2:16" x14ac:dyDescent="0.2">
      <c r="B182" s="15">
        <v>176</v>
      </c>
      <c r="C182" s="16">
        <v>47392</v>
      </c>
      <c r="D182" s="15">
        <v>30</v>
      </c>
      <c r="E182" s="17">
        <v>3.3960940000000002E-2</v>
      </c>
      <c r="F182" s="18"/>
      <c r="G182" s="20">
        <f t="shared" si="13"/>
        <v>63285.257344029997</v>
      </c>
      <c r="H182" s="20">
        <f t="shared" si="14"/>
        <v>2149.2268275400002</v>
      </c>
      <c r="I182" s="20">
        <f t="shared" si="11"/>
        <v>308.04421767000002</v>
      </c>
      <c r="J182" s="20">
        <f t="shared" si="15"/>
        <v>2457.27</v>
      </c>
      <c r="K182" s="20">
        <f t="shared" si="12"/>
        <v>15061891.24</v>
      </c>
      <c r="L182" s="20">
        <f t="shared" si="12"/>
        <v>511515.98</v>
      </c>
      <c r="M182" s="20">
        <f t="shared" si="12"/>
        <v>73314.52</v>
      </c>
      <c r="N182" s="20">
        <f t="shared" si="12"/>
        <v>584830.26</v>
      </c>
      <c r="P182" s="24"/>
    </row>
    <row r="183" spans="2:16" x14ac:dyDescent="0.2">
      <c r="B183" s="15">
        <v>177</v>
      </c>
      <c r="C183" s="16">
        <v>47423</v>
      </c>
      <c r="D183" s="15">
        <v>30</v>
      </c>
      <c r="E183" s="17">
        <v>3.431174E-2</v>
      </c>
      <c r="F183" s="18"/>
      <c r="G183" s="20">
        <f t="shared" si="13"/>
        <v>61136.030516489998</v>
      </c>
      <c r="H183" s="20">
        <f t="shared" si="14"/>
        <v>2097.6835837100002</v>
      </c>
      <c r="I183" s="20">
        <f t="shared" si="11"/>
        <v>297.58274647000002</v>
      </c>
      <c r="J183" s="20">
        <f t="shared" si="15"/>
        <v>2395.2600000000002</v>
      </c>
      <c r="K183" s="20">
        <f t="shared" si="12"/>
        <v>14550375.26</v>
      </c>
      <c r="L183" s="20">
        <f t="shared" si="12"/>
        <v>499248.69</v>
      </c>
      <c r="M183" s="20">
        <f t="shared" si="12"/>
        <v>70824.69</v>
      </c>
      <c r="N183" s="20">
        <f t="shared" si="12"/>
        <v>570071.88</v>
      </c>
      <c r="P183" s="24"/>
    </row>
    <row r="184" spans="2:16" x14ac:dyDescent="0.2">
      <c r="B184" s="15">
        <v>178</v>
      </c>
      <c r="C184" s="16">
        <v>47453</v>
      </c>
      <c r="D184" s="15">
        <v>30</v>
      </c>
      <c r="E184" s="17">
        <v>3.4835970000000001E-2</v>
      </c>
      <c r="F184" s="18"/>
      <c r="G184" s="20">
        <f t="shared" si="13"/>
        <v>59038.34693277</v>
      </c>
      <c r="H184" s="20">
        <f t="shared" si="14"/>
        <v>2056.65808259</v>
      </c>
      <c r="I184" s="20">
        <f t="shared" si="11"/>
        <v>287.37216465</v>
      </c>
      <c r="J184" s="20">
        <f t="shared" si="15"/>
        <v>2344.0300000000002</v>
      </c>
      <c r="K184" s="20">
        <f t="shared" si="12"/>
        <v>14051126.560000001</v>
      </c>
      <c r="L184" s="20">
        <f t="shared" si="12"/>
        <v>489484.62</v>
      </c>
      <c r="M184" s="20">
        <f t="shared" si="12"/>
        <v>68394.570000000007</v>
      </c>
      <c r="N184" s="20">
        <f t="shared" si="12"/>
        <v>557879.14</v>
      </c>
      <c r="P184" s="24"/>
    </row>
    <row r="185" spans="2:16" x14ac:dyDescent="0.2">
      <c r="B185" s="15">
        <v>179</v>
      </c>
      <c r="C185" s="16">
        <v>47484</v>
      </c>
      <c r="D185" s="15">
        <v>30</v>
      </c>
      <c r="E185" s="17">
        <v>3.4915849999999998E-2</v>
      </c>
      <c r="F185" s="18"/>
      <c r="G185" s="20">
        <f t="shared" si="13"/>
        <v>56981.688850179999</v>
      </c>
      <c r="H185" s="20">
        <f t="shared" si="14"/>
        <v>1989.56410063</v>
      </c>
      <c r="I185" s="20">
        <f t="shared" si="11"/>
        <v>277.36127654000001</v>
      </c>
      <c r="J185" s="20">
        <f t="shared" si="15"/>
        <v>2266.92</v>
      </c>
      <c r="K185" s="20">
        <f t="shared" si="12"/>
        <v>13561641.939999999</v>
      </c>
      <c r="L185" s="20">
        <f t="shared" si="12"/>
        <v>473516.25</v>
      </c>
      <c r="M185" s="20">
        <f t="shared" si="12"/>
        <v>66011.98</v>
      </c>
      <c r="N185" s="20">
        <f t="shared" si="12"/>
        <v>539526.96</v>
      </c>
      <c r="P185" s="24"/>
    </row>
    <row r="186" spans="2:16" x14ac:dyDescent="0.2">
      <c r="B186" s="15">
        <v>180</v>
      </c>
      <c r="C186" s="16">
        <v>47515</v>
      </c>
      <c r="D186" s="15">
        <v>30</v>
      </c>
      <c r="E186" s="17">
        <v>3.4471670000000003E-2</v>
      </c>
      <c r="F186" s="18"/>
      <c r="G186" s="20">
        <f t="shared" si="13"/>
        <v>54992.124749549999</v>
      </c>
      <c r="H186" s="20">
        <f t="shared" si="14"/>
        <v>1895.6703769600001</v>
      </c>
      <c r="I186" s="20">
        <f t="shared" si="11"/>
        <v>267.67697181</v>
      </c>
      <c r="J186" s="20">
        <f t="shared" si="15"/>
        <v>2163.34</v>
      </c>
      <c r="K186" s="20">
        <f t="shared" si="12"/>
        <v>13088125.689999999</v>
      </c>
      <c r="L186" s="20">
        <f t="shared" si="12"/>
        <v>451169.54</v>
      </c>
      <c r="M186" s="20">
        <f t="shared" si="12"/>
        <v>63707.11</v>
      </c>
      <c r="N186" s="20">
        <f t="shared" si="12"/>
        <v>514874.92</v>
      </c>
      <c r="P186" s="24"/>
    </row>
    <row r="187" spans="2:16" x14ac:dyDescent="0.2">
      <c r="B187" s="15">
        <v>181</v>
      </c>
      <c r="C187" s="16">
        <v>47543</v>
      </c>
      <c r="D187" s="15">
        <v>30</v>
      </c>
      <c r="E187" s="17">
        <v>3.4295390000000002E-2</v>
      </c>
      <c r="F187" s="18"/>
      <c r="G187" s="20">
        <f t="shared" si="13"/>
        <v>53096.45437259</v>
      </c>
      <c r="H187" s="20">
        <f t="shared" si="14"/>
        <v>1820.96361032</v>
      </c>
      <c r="I187" s="20">
        <f t="shared" si="11"/>
        <v>258.44969957000001</v>
      </c>
      <c r="J187" s="20">
        <f t="shared" si="15"/>
        <v>2079.41</v>
      </c>
      <c r="K187" s="20">
        <f t="shared" si="12"/>
        <v>12636956.140000001</v>
      </c>
      <c r="L187" s="20">
        <f t="shared" si="12"/>
        <v>433389.33</v>
      </c>
      <c r="M187" s="20">
        <f t="shared" si="12"/>
        <v>61511.02</v>
      </c>
      <c r="N187" s="20">
        <f t="shared" si="12"/>
        <v>494899.58</v>
      </c>
      <c r="P187" s="24"/>
    </row>
    <row r="188" spans="2:16" x14ac:dyDescent="0.2">
      <c r="B188" s="15">
        <v>182</v>
      </c>
      <c r="C188" s="16">
        <v>47574</v>
      </c>
      <c r="D188" s="15">
        <v>30</v>
      </c>
      <c r="E188" s="17">
        <v>3.4349230000000001E-2</v>
      </c>
      <c r="F188" s="18"/>
      <c r="G188" s="20">
        <f t="shared" si="13"/>
        <v>51275.490762269998</v>
      </c>
      <c r="H188" s="20">
        <f t="shared" si="14"/>
        <v>1761.2736255499999</v>
      </c>
      <c r="I188" s="20">
        <f t="shared" si="11"/>
        <v>249.58606632999999</v>
      </c>
      <c r="J188" s="20">
        <f t="shared" si="15"/>
        <v>2010.85</v>
      </c>
      <c r="K188" s="20">
        <f t="shared" si="12"/>
        <v>12203566.800000001</v>
      </c>
      <c r="L188" s="20">
        <f t="shared" si="12"/>
        <v>419183.12</v>
      </c>
      <c r="M188" s="20">
        <f t="shared" si="12"/>
        <v>59401.48</v>
      </c>
      <c r="N188" s="20">
        <f t="shared" si="12"/>
        <v>478582.3</v>
      </c>
      <c r="P188" s="24"/>
    </row>
    <row r="189" spans="2:16" x14ac:dyDescent="0.2">
      <c r="B189" s="15">
        <v>183</v>
      </c>
      <c r="C189" s="16">
        <v>47604</v>
      </c>
      <c r="D189" s="15">
        <v>30</v>
      </c>
      <c r="E189" s="17">
        <v>3.4679120000000001E-2</v>
      </c>
      <c r="F189" s="18"/>
      <c r="G189" s="20">
        <f t="shared" si="13"/>
        <v>49514.217136719999</v>
      </c>
      <c r="H189" s="20">
        <f t="shared" si="14"/>
        <v>1717.10947779</v>
      </c>
      <c r="I189" s="20">
        <f t="shared" si="11"/>
        <v>241.01297713</v>
      </c>
      <c r="J189" s="20">
        <f t="shared" si="15"/>
        <v>1958.12</v>
      </c>
      <c r="K189" s="20">
        <f t="shared" si="12"/>
        <v>11784383.67</v>
      </c>
      <c r="L189" s="20">
        <f t="shared" si="12"/>
        <v>408672.05</v>
      </c>
      <c r="M189" s="20">
        <f t="shared" si="12"/>
        <v>57361.08</v>
      </c>
      <c r="N189" s="20">
        <f t="shared" si="12"/>
        <v>466032.56</v>
      </c>
      <c r="P189" s="24"/>
    </row>
    <row r="190" spans="2:16" x14ac:dyDescent="0.2">
      <c r="B190" s="15">
        <v>184</v>
      </c>
      <c r="C190" s="16">
        <v>47635</v>
      </c>
      <c r="D190" s="15">
        <v>30</v>
      </c>
      <c r="E190" s="17">
        <v>3.529094E-2</v>
      </c>
      <c r="F190" s="18"/>
      <c r="G190" s="20">
        <f t="shared" si="13"/>
        <v>47797.107658929999</v>
      </c>
      <c r="H190" s="20">
        <f t="shared" si="14"/>
        <v>1686.80485856</v>
      </c>
      <c r="I190" s="20">
        <f t="shared" si="11"/>
        <v>232.65485917999999</v>
      </c>
      <c r="J190" s="20">
        <f t="shared" si="15"/>
        <v>1919.45</v>
      </c>
      <c r="K190" s="20">
        <f t="shared" si="12"/>
        <v>11375711.619999999</v>
      </c>
      <c r="L190" s="20">
        <f t="shared" si="12"/>
        <v>401459.55</v>
      </c>
      <c r="M190" s="20">
        <f t="shared" si="12"/>
        <v>55371.85</v>
      </c>
      <c r="N190" s="20">
        <f t="shared" si="12"/>
        <v>456829.1</v>
      </c>
      <c r="P190" s="24"/>
    </row>
    <row r="191" spans="2:16" x14ac:dyDescent="0.2">
      <c r="B191" s="15">
        <v>185</v>
      </c>
      <c r="C191" s="16">
        <v>47665</v>
      </c>
      <c r="D191" s="15">
        <v>30</v>
      </c>
      <c r="E191" s="17">
        <v>3.5799060000000001E-2</v>
      </c>
      <c r="F191" s="18"/>
      <c r="G191" s="20">
        <f t="shared" si="13"/>
        <v>46110.302800370002</v>
      </c>
      <c r="H191" s="20">
        <f t="shared" si="14"/>
        <v>1650.70549656</v>
      </c>
      <c r="I191" s="20">
        <f t="shared" si="11"/>
        <v>224.44425050000001</v>
      </c>
      <c r="J191" s="20">
        <f t="shared" si="15"/>
        <v>1875.14</v>
      </c>
      <c r="K191" s="20">
        <f t="shared" si="12"/>
        <v>10974252.060000001</v>
      </c>
      <c r="L191" s="20">
        <f t="shared" si="12"/>
        <v>392867.9</v>
      </c>
      <c r="M191" s="20">
        <f t="shared" si="12"/>
        <v>53417.73</v>
      </c>
      <c r="N191" s="20">
        <f t="shared" si="12"/>
        <v>446283.32</v>
      </c>
      <c r="P191" s="24"/>
    </row>
    <row r="192" spans="2:16" x14ac:dyDescent="0.2">
      <c r="B192" s="15">
        <v>186</v>
      </c>
      <c r="C192" s="16">
        <v>47696</v>
      </c>
      <c r="D192" s="15">
        <v>30</v>
      </c>
      <c r="E192" s="17">
        <v>3.6259270000000003E-2</v>
      </c>
      <c r="F192" s="18"/>
      <c r="G192" s="20">
        <f t="shared" si="13"/>
        <v>44459.597303809998</v>
      </c>
      <c r="H192" s="20">
        <f t="shared" si="14"/>
        <v>1612.0725427299999</v>
      </c>
      <c r="I192" s="20">
        <f t="shared" si="11"/>
        <v>216.40935730999999</v>
      </c>
      <c r="J192" s="20">
        <f t="shared" si="15"/>
        <v>1828.48</v>
      </c>
      <c r="K192" s="20">
        <f t="shared" si="12"/>
        <v>10581384.15</v>
      </c>
      <c r="L192" s="20">
        <f t="shared" si="12"/>
        <v>383673.26</v>
      </c>
      <c r="M192" s="20">
        <f t="shared" si="12"/>
        <v>51505.42</v>
      </c>
      <c r="N192" s="20">
        <f t="shared" si="12"/>
        <v>435178.23999999999</v>
      </c>
      <c r="P192" s="24"/>
    </row>
    <row r="193" spans="2:16" x14ac:dyDescent="0.2">
      <c r="B193" s="15">
        <v>187</v>
      </c>
      <c r="C193" s="16">
        <v>47727</v>
      </c>
      <c r="D193" s="15">
        <v>30</v>
      </c>
      <c r="E193" s="17">
        <v>3.6713820000000001E-2</v>
      </c>
      <c r="F193" s="18"/>
      <c r="G193" s="20">
        <f t="shared" si="13"/>
        <v>42847.52476108</v>
      </c>
      <c r="H193" s="20">
        <f t="shared" si="14"/>
        <v>1573.09631152</v>
      </c>
      <c r="I193" s="20">
        <f t="shared" si="11"/>
        <v>208.56251198999999</v>
      </c>
      <c r="J193" s="20">
        <f t="shared" si="15"/>
        <v>1781.65</v>
      </c>
      <c r="K193" s="20">
        <f t="shared" si="12"/>
        <v>10197710.890000001</v>
      </c>
      <c r="L193" s="20">
        <f t="shared" si="12"/>
        <v>374396.92</v>
      </c>
      <c r="M193" s="20">
        <f t="shared" si="12"/>
        <v>49637.87</v>
      </c>
      <c r="N193" s="20">
        <f t="shared" si="12"/>
        <v>424032.7</v>
      </c>
      <c r="P193" s="24"/>
    </row>
    <row r="194" spans="2:16" x14ac:dyDescent="0.2">
      <c r="B194" s="15">
        <v>188</v>
      </c>
      <c r="C194" s="16">
        <v>47757</v>
      </c>
      <c r="D194" s="15">
        <v>30</v>
      </c>
      <c r="E194" s="17">
        <v>3.6976299999999997E-2</v>
      </c>
      <c r="F194" s="18"/>
      <c r="G194" s="20">
        <f t="shared" si="13"/>
        <v>41274.42844956</v>
      </c>
      <c r="H194" s="20">
        <f t="shared" si="14"/>
        <v>1526.1756486700001</v>
      </c>
      <c r="I194" s="20">
        <f t="shared" si="11"/>
        <v>200.90538547</v>
      </c>
      <c r="J194" s="20">
        <f t="shared" si="15"/>
        <v>1727.08</v>
      </c>
      <c r="K194" s="20">
        <f t="shared" si="12"/>
        <v>9823313.9700000007</v>
      </c>
      <c r="L194" s="20">
        <f t="shared" si="12"/>
        <v>363229.8</v>
      </c>
      <c r="M194" s="20">
        <f t="shared" si="12"/>
        <v>47815.48</v>
      </c>
      <c r="N194" s="20">
        <f t="shared" si="12"/>
        <v>411045.04</v>
      </c>
      <c r="P194" s="24"/>
    </row>
    <row r="195" spans="2:16" x14ac:dyDescent="0.2">
      <c r="B195" s="15">
        <v>189</v>
      </c>
      <c r="C195" s="16">
        <v>47788</v>
      </c>
      <c r="D195" s="15">
        <v>30</v>
      </c>
      <c r="E195" s="17">
        <v>3.7084689999999997E-2</v>
      </c>
      <c r="F195" s="18"/>
      <c r="G195" s="20">
        <f t="shared" si="13"/>
        <v>39748.252800889997</v>
      </c>
      <c r="H195" s="20">
        <f t="shared" si="14"/>
        <v>1474.0516331599999</v>
      </c>
      <c r="I195" s="20">
        <f t="shared" si="11"/>
        <v>193.47664766</v>
      </c>
      <c r="J195" s="20">
        <f t="shared" si="15"/>
        <v>1667.52</v>
      </c>
      <c r="K195" s="20">
        <f t="shared" si="12"/>
        <v>9460084.1600000001</v>
      </c>
      <c r="L195" s="20">
        <f t="shared" si="12"/>
        <v>350824.28</v>
      </c>
      <c r="M195" s="20">
        <f t="shared" si="12"/>
        <v>46047.44</v>
      </c>
      <c r="N195" s="20">
        <f t="shared" si="12"/>
        <v>396869.76</v>
      </c>
      <c r="P195" s="24"/>
    </row>
    <row r="196" spans="2:16" x14ac:dyDescent="0.2">
      <c r="B196" s="15">
        <v>190</v>
      </c>
      <c r="C196" s="16">
        <v>47818</v>
      </c>
      <c r="D196" s="15">
        <v>30</v>
      </c>
      <c r="E196" s="17">
        <v>3.807514E-2</v>
      </c>
      <c r="F196" s="18"/>
      <c r="G196" s="20">
        <f t="shared" si="13"/>
        <v>38274.201167730003</v>
      </c>
      <c r="H196" s="20">
        <f t="shared" si="14"/>
        <v>1457.2955678400001</v>
      </c>
      <c r="I196" s="20">
        <f t="shared" si="11"/>
        <v>186.30162616000001</v>
      </c>
      <c r="J196" s="20">
        <f t="shared" si="15"/>
        <v>1643.59</v>
      </c>
      <c r="K196" s="20">
        <f t="shared" si="12"/>
        <v>9109259.8699999992</v>
      </c>
      <c r="L196" s="20">
        <f t="shared" si="12"/>
        <v>346836.34</v>
      </c>
      <c r="M196" s="20">
        <f t="shared" si="12"/>
        <v>44339.78</v>
      </c>
      <c r="N196" s="20">
        <f t="shared" si="12"/>
        <v>391174.42</v>
      </c>
      <c r="P196" s="24"/>
    </row>
    <row r="197" spans="2:16" x14ac:dyDescent="0.2">
      <c r="B197" s="15">
        <v>191</v>
      </c>
      <c r="C197" s="16">
        <v>47849</v>
      </c>
      <c r="D197" s="15">
        <v>30</v>
      </c>
      <c r="E197" s="17">
        <v>3.8118010000000001E-2</v>
      </c>
      <c r="F197" s="18"/>
      <c r="G197" s="20">
        <f t="shared" si="13"/>
        <v>36816.90559989</v>
      </c>
      <c r="H197" s="20">
        <f t="shared" si="14"/>
        <v>1403.38717582</v>
      </c>
      <c r="I197" s="20">
        <f t="shared" si="11"/>
        <v>179.20816565999999</v>
      </c>
      <c r="J197" s="20">
        <f t="shared" si="15"/>
        <v>1582.59</v>
      </c>
      <c r="K197" s="20">
        <f t="shared" si="12"/>
        <v>8762423.5299999993</v>
      </c>
      <c r="L197" s="20">
        <f t="shared" si="12"/>
        <v>334006.14</v>
      </c>
      <c r="M197" s="20">
        <f t="shared" si="12"/>
        <v>42651.54</v>
      </c>
      <c r="N197" s="20">
        <f t="shared" si="12"/>
        <v>376656.42</v>
      </c>
      <c r="P197" s="24"/>
    </row>
    <row r="198" spans="2:16" x14ac:dyDescent="0.2">
      <c r="B198" s="15">
        <v>192</v>
      </c>
      <c r="C198" s="16">
        <v>47880</v>
      </c>
      <c r="D198" s="15">
        <v>30</v>
      </c>
      <c r="E198" s="17">
        <v>3.8794450000000001E-2</v>
      </c>
      <c r="F198" s="18"/>
      <c r="G198" s="20">
        <f t="shared" si="13"/>
        <v>35413.518424069996</v>
      </c>
      <c r="H198" s="20">
        <f t="shared" si="14"/>
        <v>1373.8479698199999</v>
      </c>
      <c r="I198" s="20">
        <f t="shared" si="11"/>
        <v>172.37710701</v>
      </c>
      <c r="J198" s="20">
        <f t="shared" si="15"/>
        <v>1546.22</v>
      </c>
      <c r="K198" s="20">
        <f t="shared" si="12"/>
        <v>8428417.3800000008</v>
      </c>
      <c r="L198" s="20">
        <f t="shared" si="12"/>
        <v>326975.81</v>
      </c>
      <c r="M198" s="20">
        <f t="shared" si="12"/>
        <v>41025.75</v>
      </c>
      <c r="N198" s="20">
        <f t="shared" ref="N198:N247" si="16">TRUNC(J198*$L$3,2)</f>
        <v>368000.36</v>
      </c>
      <c r="P198" s="24"/>
    </row>
    <row r="199" spans="2:16" x14ac:dyDescent="0.2">
      <c r="B199" s="15">
        <v>193</v>
      </c>
      <c r="C199" s="16">
        <v>47908</v>
      </c>
      <c r="D199" s="15">
        <v>30</v>
      </c>
      <c r="E199" s="17">
        <v>3.9271559999999997E-2</v>
      </c>
      <c r="F199" s="18"/>
      <c r="G199" s="20">
        <f t="shared" si="13"/>
        <v>34039.670454250001</v>
      </c>
      <c r="H199" s="20">
        <f t="shared" si="14"/>
        <v>1336.7909606200001</v>
      </c>
      <c r="I199" s="20">
        <f t="shared" ref="I199:I247" si="17">IF(H199=0,0,TRUNC((ROUND((1+$N$3)^(1/12)-1,9))*G199,8))</f>
        <v>165.68983195000001</v>
      </c>
      <c r="J199" s="20">
        <f t="shared" si="15"/>
        <v>1502.48</v>
      </c>
      <c r="K199" s="20">
        <f t="shared" ref="K199:M215" si="18">TRUNC(G199*$L$3,2)</f>
        <v>8101441.5599999996</v>
      </c>
      <c r="L199" s="20">
        <f t="shared" si="18"/>
        <v>318156.24</v>
      </c>
      <c r="M199" s="20">
        <f t="shared" si="18"/>
        <v>39434.18</v>
      </c>
      <c r="N199" s="20">
        <f t="shared" si="16"/>
        <v>357590.24</v>
      </c>
      <c r="P199" s="24"/>
    </row>
    <row r="200" spans="2:16" x14ac:dyDescent="0.2">
      <c r="B200" s="15">
        <v>194</v>
      </c>
      <c r="C200" s="16">
        <v>47939</v>
      </c>
      <c r="D200" s="15">
        <v>30</v>
      </c>
      <c r="E200" s="17">
        <v>3.9355500000000002E-2</v>
      </c>
      <c r="F200" s="18"/>
      <c r="G200" s="20">
        <f t="shared" ref="G200:G247" si="19">IF(E200=0,TRUNC(TRUNC(1+F200,8)*(ROUND((1+$N$3)^(1/12)-1,9))*G199+G199*TRUNC(1+F200,8),8),TRUNC((G199-H199)*TRUNC(1+F200,8),8))</f>
        <v>32702.87949363</v>
      </c>
      <c r="H200" s="20">
        <f t="shared" ref="H200:H247" si="20">TRUNC(G200*E200,8)</f>
        <v>1287.0381739100001</v>
      </c>
      <c r="I200" s="20">
        <f t="shared" si="17"/>
        <v>159.18293378000001</v>
      </c>
      <c r="J200" s="20">
        <f t="shared" ref="J200:J247" si="21">IF(H200=0,0,TRUNC(I200+H200,2))</f>
        <v>1446.22</v>
      </c>
      <c r="K200" s="20">
        <f t="shared" si="18"/>
        <v>7783285.3099999996</v>
      </c>
      <c r="L200" s="20">
        <f t="shared" si="18"/>
        <v>306315.08</v>
      </c>
      <c r="M200" s="20">
        <f t="shared" si="18"/>
        <v>37885.53</v>
      </c>
      <c r="N200" s="20">
        <f t="shared" si="16"/>
        <v>344200.36</v>
      </c>
      <c r="P200" s="24"/>
    </row>
    <row r="201" spans="2:16" x14ac:dyDescent="0.2">
      <c r="B201" s="15">
        <v>195</v>
      </c>
      <c r="C201" s="16">
        <v>47969</v>
      </c>
      <c r="D201" s="15">
        <v>30</v>
      </c>
      <c r="E201" s="17">
        <v>4.0472899999999999E-2</v>
      </c>
      <c r="F201" s="18"/>
      <c r="G201" s="20">
        <f t="shared" si="19"/>
        <v>31415.841319719999</v>
      </c>
      <c r="H201" s="20">
        <f t="shared" si="20"/>
        <v>1271.4902041400001</v>
      </c>
      <c r="I201" s="20">
        <f t="shared" si="17"/>
        <v>152.91820983</v>
      </c>
      <c r="J201" s="20">
        <f t="shared" si="21"/>
        <v>1424.4</v>
      </c>
      <c r="K201" s="20">
        <f t="shared" si="18"/>
        <v>7476970.2300000004</v>
      </c>
      <c r="L201" s="20">
        <f t="shared" si="18"/>
        <v>302614.65999999997</v>
      </c>
      <c r="M201" s="20">
        <f t="shared" si="18"/>
        <v>36394.53</v>
      </c>
      <c r="N201" s="20">
        <f t="shared" si="16"/>
        <v>339007.2</v>
      </c>
      <c r="P201" s="24"/>
    </row>
    <row r="202" spans="2:16" x14ac:dyDescent="0.2">
      <c r="B202" s="15">
        <v>196</v>
      </c>
      <c r="C202" s="16">
        <v>48000</v>
      </c>
      <c r="D202" s="15">
        <v>30</v>
      </c>
      <c r="E202" s="17">
        <v>4.1388050000000003E-2</v>
      </c>
      <c r="F202" s="18"/>
      <c r="G202" s="20">
        <f t="shared" si="19"/>
        <v>30144.351115580001</v>
      </c>
      <c r="H202" s="20">
        <f t="shared" si="20"/>
        <v>1247.61591118</v>
      </c>
      <c r="I202" s="20">
        <f t="shared" si="17"/>
        <v>146.72916641</v>
      </c>
      <c r="J202" s="20">
        <f t="shared" si="21"/>
        <v>1394.34</v>
      </c>
      <c r="K202" s="20">
        <f t="shared" si="18"/>
        <v>7174355.5599999996</v>
      </c>
      <c r="L202" s="20">
        <f t="shared" si="18"/>
        <v>296932.58</v>
      </c>
      <c r="M202" s="20">
        <f t="shared" si="18"/>
        <v>34921.54</v>
      </c>
      <c r="N202" s="20">
        <f t="shared" si="16"/>
        <v>331852.92</v>
      </c>
      <c r="P202" s="24"/>
    </row>
    <row r="203" spans="2:16" x14ac:dyDescent="0.2">
      <c r="B203" s="15">
        <v>197</v>
      </c>
      <c r="C203" s="16">
        <v>48030</v>
      </c>
      <c r="D203" s="15">
        <v>30</v>
      </c>
      <c r="E203" s="17">
        <v>4.2137389999999997E-2</v>
      </c>
      <c r="F203" s="18"/>
      <c r="G203" s="20">
        <f t="shared" si="19"/>
        <v>28896.7352044</v>
      </c>
      <c r="H203" s="20">
        <f t="shared" si="20"/>
        <v>1217.6330010300001</v>
      </c>
      <c r="I203" s="20">
        <f t="shared" si="17"/>
        <v>140.65633234000001</v>
      </c>
      <c r="J203" s="20">
        <f t="shared" si="21"/>
        <v>1358.28</v>
      </c>
      <c r="K203" s="20">
        <f t="shared" si="18"/>
        <v>6877422.9699999997</v>
      </c>
      <c r="L203" s="20">
        <f t="shared" si="18"/>
        <v>289796.65000000002</v>
      </c>
      <c r="M203" s="20">
        <f t="shared" si="18"/>
        <v>33476.199999999997</v>
      </c>
      <c r="N203" s="20">
        <f t="shared" si="16"/>
        <v>323270.64</v>
      </c>
      <c r="P203" s="24"/>
    </row>
    <row r="204" spans="2:16" x14ac:dyDescent="0.2">
      <c r="B204" s="15">
        <v>198</v>
      </c>
      <c r="C204" s="16">
        <v>48061</v>
      </c>
      <c r="D204" s="15">
        <v>30</v>
      </c>
      <c r="E204" s="17">
        <v>4.2267730000000003E-2</v>
      </c>
      <c r="F204" s="18"/>
      <c r="G204" s="20">
        <f t="shared" si="19"/>
        <v>27679.102203369999</v>
      </c>
      <c r="H204" s="20">
        <f t="shared" si="20"/>
        <v>1169.9328185700001</v>
      </c>
      <c r="I204" s="20">
        <f t="shared" si="17"/>
        <v>134.7294416</v>
      </c>
      <c r="J204" s="20">
        <f t="shared" si="21"/>
        <v>1304.6600000000001</v>
      </c>
      <c r="K204" s="20">
        <f t="shared" si="18"/>
        <v>6587626.3200000003</v>
      </c>
      <c r="L204" s="20">
        <f t="shared" si="18"/>
        <v>278444.01</v>
      </c>
      <c r="M204" s="20">
        <f t="shared" si="18"/>
        <v>32065.599999999999</v>
      </c>
      <c r="N204" s="20">
        <f t="shared" si="16"/>
        <v>310509.08</v>
      </c>
      <c r="P204" s="24"/>
    </row>
    <row r="205" spans="2:16" x14ac:dyDescent="0.2">
      <c r="B205" s="15">
        <v>199</v>
      </c>
      <c r="C205" s="16">
        <v>48092</v>
      </c>
      <c r="D205" s="15">
        <v>30</v>
      </c>
      <c r="E205" s="17">
        <v>4.2956170000000002E-2</v>
      </c>
      <c r="F205" s="18"/>
      <c r="G205" s="20">
        <f t="shared" si="19"/>
        <v>26509.1693848</v>
      </c>
      <c r="H205" s="20">
        <f t="shared" si="20"/>
        <v>1138.7323866500001</v>
      </c>
      <c r="I205" s="20">
        <f t="shared" si="17"/>
        <v>129.03473394</v>
      </c>
      <c r="J205" s="20">
        <f t="shared" si="21"/>
        <v>1267.76</v>
      </c>
      <c r="K205" s="20">
        <f t="shared" si="18"/>
        <v>6309182.3099999996</v>
      </c>
      <c r="L205" s="20">
        <f t="shared" si="18"/>
        <v>271018.3</v>
      </c>
      <c r="M205" s="20">
        <f t="shared" si="18"/>
        <v>30710.26</v>
      </c>
      <c r="N205" s="20">
        <f t="shared" si="16"/>
        <v>301726.88</v>
      </c>
      <c r="P205" s="24"/>
    </row>
    <row r="206" spans="2:16" x14ac:dyDescent="0.2">
      <c r="B206" s="15">
        <v>200</v>
      </c>
      <c r="C206" s="16">
        <v>48122</v>
      </c>
      <c r="D206" s="15">
        <v>30</v>
      </c>
      <c r="E206" s="17">
        <v>4.2578489999999997E-2</v>
      </c>
      <c r="F206" s="18"/>
      <c r="G206" s="20">
        <f t="shared" si="19"/>
        <v>25370.436998149999</v>
      </c>
      <c r="H206" s="20">
        <f t="shared" si="20"/>
        <v>1080.2348980199999</v>
      </c>
      <c r="I206" s="20">
        <f t="shared" si="17"/>
        <v>123.49189598</v>
      </c>
      <c r="J206" s="20">
        <f t="shared" si="21"/>
        <v>1203.72</v>
      </c>
      <c r="K206" s="20">
        <f t="shared" si="18"/>
        <v>6038164</v>
      </c>
      <c r="L206" s="20">
        <f t="shared" si="18"/>
        <v>257095.9</v>
      </c>
      <c r="M206" s="20">
        <f t="shared" si="18"/>
        <v>29391.07</v>
      </c>
      <c r="N206" s="20">
        <f t="shared" si="16"/>
        <v>286485.36</v>
      </c>
      <c r="P206" s="24"/>
    </row>
    <row r="207" spans="2:16" x14ac:dyDescent="0.2">
      <c r="B207" s="15">
        <v>201</v>
      </c>
      <c r="C207" s="16">
        <v>48153</v>
      </c>
      <c r="D207" s="15">
        <v>30</v>
      </c>
      <c r="E207" s="17">
        <v>4.3131120000000002E-2</v>
      </c>
      <c r="F207" s="18"/>
      <c r="G207" s="20">
        <f t="shared" si="19"/>
        <v>24290.202100130002</v>
      </c>
      <c r="H207" s="20">
        <f t="shared" si="20"/>
        <v>1047.6636215999999</v>
      </c>
      <c r="I207" s="20">
        <f t="shared" si="17"/>
        <v>118.23379752</v>
      </c>
      <c r="J207" s="20">
        <f t="shared" si="21"/>
        <v>1165.8900000000001</v>
      </c>
      <c r="K207" s="20">
        <f t="shared" si="18"/>
        <v>5781068.0899999999</v>
      </c>
      <c r="L207" s="20">
        <f t="shared" si="18"/>
        <v>249343.94</v>
      </c>
      <c r="M207" s="20">
        <f t="shared" si="18"/>
        <v>28139.64</v>
      </c>
      <c r="N207" s="20">
        <f t="shared" si="16"/>
        <v>277481.82</v>
      </c>
      <c r="P207" s="24"/>
    </row>
    <row r="208" spans="2:16" x14ac:dyDescent="0.2">
      <c r="B208" s="15">
        <v>202</v>
      </c>
      <c r="C208" s="16">
        <v>48183</v>
      </c>
      <c r="D208" s="15">
        <v>30</v>
      </c>
      <c r="E208" s="17">
        <v>4.3718409999999999E-2</v>
      </c>
      <c r="F208" s="18"/>
      <c r="G208" s="20">
        <f t="shared" si="19"/>
        <v>23242.538478530001</v>
      </c>
      <c r="H208" s="20">
        <f t="shared" si="20"/>
        <v>1016.12682664</v>
      </c>
      <c r="I208" s="20">
        <f t="shared" si="17"/>
        <v>113.13424141</v>
      </c>
      <c r="J208" s="20">
        <f t="shared" si="21"/>
        <v>1129.26</v>
      </c>
      <c r="K208" s="20">
        <f t="shared" si="18"/>
        <v>5531724.1500000004</v>
      </c>
      <c r="L208" s="20">
        <f t="shared" si="18"/>
        <v>241838.18</v>
      </c>
      <c r="M208" s="20">
        <f t="shared" si="18"/>
        <v>26925.94</v>
      </c>
      <c r="N208" s="20">
        <f t="shared" si="16"/>
        <v>268763.88</v>
      </c>
      <c r="P208" s="24"/>
    </row>
    <row r="209" spans="2:16" x14ac:dyDescent="0.2">
      <c r="B209" s="15">
        <v>203</v>
      </c>
      <c r="C209" s="16">
        <v>48214</v>
      </c>
      <c r="D209" s="15">
        <v>30</v>
      </c>
      <c r="E209" s="17">
        <v>4.406521E-2</v>
      </c>
      <c r="F209" s="18"/>
      <c r="G209" s="20">
        <f t="shared" si="19"/>
        <v>22226.411651890001</v>
      </c>
      <c r="H209" s="20">
        <f t="shared" si="20"/>
        <v>979.41149698000004</v>
      </c>
      <c r="I209" s="20">
        <f t="shared" si="17"/>
        <v>108.18819225999999</v>
      </c>
      <c r="J209" s="20">
        <f t="shared" si="21"/>
        <v>1087.5899999999999</v>
      </c>
      <c r="K209" s="20">
        <f t="shared" si="18"/>
        <v>5289885.97</v>
      </c>
      <c r="L209" s="20">
        <f t="shared" si="18"/>
        <v>233099.93</v>
      </c>
      <c r="M209" s="20">
        <f t="shared" si="18"/>
        <v>25748.78</v>
      </c>
      <c r="N209" s="20">
        <f t="shared" si="16"/>
        <v>258846.42</v>
      </c>
      <c r="P209" s="24"/>
    </row>
    <row r="210" spans="2:16" x14ac:dyDescent="0.2">
      <c r="B210" s="15">
        <v>204</v>
      </c>
      <c r="C210" s="16">
        <v>48245</v>
      </c>
      <c r="D210" s="15">
        <v>30</v>
      </c>
      <c r="E210" s="17">
        <v>4.4751230000000003E-2</v>
      </c>
      <c r="F210" s="18"/>
      <c r="G210" s="20">
        <f t="shared" si="19"/>
        <v>21247.000154910002</v>
      </c>
      <c r="H210" s="20">
        <f t="shared" si="20"/>
        <v>950.82939074000001</v>
      </c>
      <c r="I210" s="20">
        <f t="shared" si="17"/>
        <v>103.42085685000001</v>
      </c>
      <c r="J210" s="20">
        <f t="shared" si="21"/>
        <v>1054.25</v>
      </c>
      <c r="K210" s="20">
        <f t="shared" si="18"/>
        <v>5056786.03</v>
      </c>
      <c r="L210" s="20">
        <f t="shared" si="18"/>
        <v>226297.39</v>
      </c>
      <c r="M210" s="20">
        <f t="shared" si="18"/>
        <v>24614.16</v>
      </c>
      <c r="N210" s="20">
        <f t="shared" si="16"/>
        <v>250911.5</v>
      </c>
      <c r="P210" s="24"/>
    </row>
    <row r="211" spans="2:16" x14ac:dyDescent="0.2">
      <c r="B211" s="15">
        <v>205</v>
      </c>
      <c r="C211" s="16">
        <v>48274</v>
      </c>
      <c r="D211" s="15">
        <v>30</v>
      </c>
      <c r="E211" s="17">
        <v>4.5590270000000002E-2</v>
      </c>
      <c r="F211" s="18"/>
      <c r="G211" s="20">
        <f t="shared" si="19"/>
        <v>20296.170764170001</v>
      </c>
      <c r="H211" s="20">
        <f t="shared" si="20"/>
        <v>925.30790509999997</v>
      </c>
      <c r="I211" s="20">
        <f t="shared" si="17"/>
        <v>98.792646289999993</v>
      </c>
      <c r="J211" s="20">
        <f t="shared" si="21"/>
        <v>1024.0999999999999</v>
      </c>
      <c r="K211" s="20">
        <f t="shared" si="18"/>
        <v>4830488.6399999997</v>
      </c>
      <c r="L211" s="20">
        <f t="shared" si="18"/>
        <v>220223.28</v>
      </c>
      <c r="M211" s="20">
        <f t="shared" si="18"/>
        <v>23512.639999999999</v>
      </c>
      <c r="N211" s="20">
        <f t="shared" si="16"/>
        <v>243735.8</v>
      </c>
      <c r="P211" s="24"/>
    </row>
    <row r="212" spans="2:16" x14ac:dyDescent="0.2">
      <c r="B212" s="15">
        <v>206</v>
      </c>
      <c r="C212" s="16">
        <v>48305</v>
      </c>
      <c r="D212" s="15">
        <v>30</v>
      </c>
      <c r="E212" s="17">
        <v>4.6834109999999998E-2</v>
      </c>
      <c r="F212" s="18"/>
      <c r="G212" s="20">
        <f t="shared" si="19"/>
        <v>19370.862859069999</v>
      </c>
      <c r="H212" s="20">
        <f t="shared" si="20"/>
        <v>907.21712192999996</v>
      </c>
      <c r="I212" s="20">
        <f t="shared" si="17"/>
        <v>94.288662880000004</v>
      </c>
      <c r="J212" s="20">
        <f t="shared" si="21"/>
        <v>1001.5</v>
      </c>
      <c r="K212" s="20">
        <f t="shared" si="18"/>
        <v>4610265.3600000003</v>
      </c>
      <c r="L212" s="20">
        <f t="shared" si="18"/>
        <v>215917.67</v>
      </c>
      <c r="M212" s="20">
        <f t="shared" si="18"/>
        <v>22440.7</v>
      </c>
      <c r="N212" s="20">
        <f t="shared" si="16"/>
        <v>238357</v>
      </c>
      <c r="P212" s="24"/>
    </row>
    <row r="213" spans="2:16" x14ac:dyDescent="0.2">
      <c r="B213" s="15">
        <v>207</v>
      </c>
      <c r="C213" s="16">
        <v>48335</v>
      </c>
      <c r="D213" s="15">
        <v>30</v>
      </c>
      <c r="E213" s="17">
        <v>4.8110979999999998E-2</v>
      </c>
      <c r="F213" s="18"/>
      <c r="G213" s="20">
        <f t="shared" si="19"/>
        <v>18463.645737139999</v>
      </c>
      <c r="H213" s="20">
        <f t="shared" si="20"/>
        <v>888.30409078000002</v>
      </c>
      <c r="I213" s="20">
        <f t="shared" si="17"/>
        <v>89.872737270000002</v>
      </c>
      <c r="J213" s="20">
        <f t="shared" si="21"/>
        <v>978.17</v>
      </c>
      <c r="K213" s="20">
        <f t="shared" si="18"/>
        <v>4394347.68</v>
      </c>
      <c r="L213" s="20">
        <f t="shared" si="18"/>
        <v>211416.37</v>
      </c>
      <c r="M213" s="20">
        <f t="shared" si="18"/>
        <v>21389.71</v>
      </c>
      <c r="N213" s="20">
        <f t="shared" si="16"/>
        <v>232804.46</v>
      </c>
      <c r="P213" s="24"/>
    </row>
    <row r="214" spans="2:16" x14ac:dyDescent="0.2">
      <c r="B214" s="15">
        <v>208</v>
      </c>
      <c r="C214" s="16">
        <v>48366</v>
      </c>
      <c r="D214" s="15">
        <v>30</v>
      </c>
      <c r="E214" s="17">
        <v>4.9865079999999999E-2</v>
      </c>
      <c r="F214" s="18"/>
      <c r="G214" s="20">
        <f t="shared" si="19"/>
        <v>17575.341646360001</v>
      </c>
      <c r="H214" s="20">
        <f t="shared" si="20"/>
        <v>876.39581722000003</v>
      </c>
      <c r="I214" s="20">
        <f t="shared" si="17"/>
        <v>85.548871800000001</v>
      </c>
      <c r="J214" s="20">
        <f t="shared" si="21"/>
        <v>961.94</v>
      </c>
      <c r="K214" s="20">
        <f t="shared" si="18"/>
        <v>4182931.31</v>
      </c>
      <c r="L214" s="20">
        <f t="shared" si="18"/>
        <v>208582.2</v>
      </c>
      <c r="M214" s="20">
        <f t="shared" si="18"/>
        <v>20360.63</v>
      </c>
      <c r="N214" s="20">
        <f t="shared" si="16"/>
        <v>228941.72</v>
      </c>
      <c r="P214" s="24"/>
    </row>
    <row r="215" spans="2:16" x14ac:dyDescent="0.2">
      <c r="B215" s="15">
        <v>209</v>
      </c>
      <c r="C215" s="16">
        <v>48396</v>
      </c>
      <c r="D215" s="15">
        <v>30</v>
      </c>
      <c r="E215" s="17">
        <v>5.0942929999999997E-2</v>
      </c>
      <c r="F215" s="18"/>
      <c r="G215" s="20">
        <f t="shared" si="19"/>
        <v>16698.945829140001</v>
      </c>
      <c r="H215" s="20">
        <f t="shared" si="20"/>
        <v>850.69322843999998</v>
      </c>
      <c r="I215" s="20">
        <f t="shared" si="17"/>
        <v>81.282970460000001</v>
      </c>
      <c r="J215" s="20">
        <f t="shared" si="21"/>
        <v>931.97</v>
      </c>
      <c r="K215" s="20">
        <f t="shared" si="18"/>
        <v>3974349.1</v>
      </c>
      <c r="L215" s="20">
        <f t="shared" si="18"/>
        <v>202464.98</v>
      </c>
      <c r="M215" s="20">
        <f t="shared" si="18"/>
        <v>19345.34</v>
      </c>
      <c r="N215" s="20">
        <f t="shared" si="16"/>
        <v>221808.86</v>
      </c>
      <c r="P215" s="24"/>
    </row>
    <row r="216" spans="2:16" s="3" customFormat="1" x14ac:dyDescent="0.2">
      <c r="B216" s="15">
        <v>210</v>
      </c>
      <c r="C216" s="16">
        <v>48427</v>
      </c>
      <c r="D216" s="15">
        <v>30</v>
      </c>
      <c r="E216" s="17">
        <v>5.2149359999999999E-2</v>
      </c>
      <c r="F216" s="18"/>
      <c r="G216" s="20">
        <f t="shared" si="19"/>
        <v>15848.2526007</v>
      </c>
      <c r="H216" s="20">
        <f t="shared" si="20"/>
        <v>826.47623023999995</v>
      </c>
      <c r="I216" s="20">
        <f t="shared" si="17"/>
        <v>77.142177790000005</v>
      </c>
      <c r="J216" s="20">
        <f t="shared" si="21"/>
        <v>903.61</v>
      </c>
      <c r="K216" s="20">
        <f t="shared" ref="K216:M231" si="22">TRUNC(G216*$L$3,2)</f>
        <v>3771884.11</v>
      </c>
      <c r="L216" s="20">
        <f t="shared" si="22"/>
        <v>196701.34</v>
      </c>
      <c r="M216" s="20">
        <f t="shared" si="22"/>
        <v>18359.830000000002</v>
      </c>
      <c r="N216" s="20">
        <f t="shared" si="16"/>
        <v>215059.18</v>
      </c>
    </row>
    <row r="217" spans="2:16" s="3" customFormat="1" x14ac:dyDescent="0.2">
      <c r="B217" s="15">
        <v>211</v>
      </c>
      <c r="C217" s="16">
        <v>48458</v>
      </c>
      <c r="D217" s="15">
        <v>30</v>
      </c>
      <c r="E217" s="17">
        <v>5.328782E-2</v>
      </c>
      <c r="F217" s="18"/>
      <c r="G217" s="20">
        <f t="shared" si="19"/>
        <v>15021.77637046</v>
      </c>
      <c r="H217" s="20">
        <f t="shared" si="20"/>
        <v>800.4777153</v>
      </c>
      <c r="I217" s="20">
        <f t="shared" si="17"/>
        <v>73.119262590000005</v>
      </c>
      <c r="J217" s="20">
        <f t="shared" si="21"/>
        <v>873.59</v>
      </c>
      <c r="K217" s="20">
        <f t="shared" si="22"/>
        <v>3575182.77</v>
      </c>
      <c r="L217" s="20">
        <f t="shared" si="22"/>
        <v>190513.69</v>
      </c>
      <c r="M217" s="20">
        <f t="shared" si="22"/>
        <v>17402.38</v>
      </c>
      <c r="N217" s="20">
        <f t="shared" si="16"/>
        <v>207914.42</v>
      </c>
    </row>
    <row r="218" spans="2:16" s="3" customFormat="1" x14ac:dyDescent="0.2">
      <c r="B218" s="15">
        <v>212</v>
      </c>
      <c r="C218" s="16">
        <v>48488</v>
      </c>
      <c r="D218" s="15">
        <v>31</v>
      </c>
      <c r="E218" s="17">
        <v>5.5656310000000001E-2</v>
      </c>
      <c r="F218" s="18"/>
      <c r="G218" s="20">
        <f t="shared" si="19"/>
        <v>14221.298655160001</v>
      </c>
      <c r="H218" s="20">
        <f t="shared" si="20"/>
        <v>791.50500654999996</v>
      </c>
      <c r="I218" s="20">
        <f t="shared" si="17"/>
        <v>69.222896489999997</v>
      </c>
      <c r="J218" s="20">
        <f t="shared" si="21"/>
        <v>860.72</v>
      </c>
      <c r="K218" s="20">
        <f t="shared" si="22"/>
        <v>3384669.07</v>
      </c>
      <c r="L218" s="20">
        <f t="shared" si="22"/>
        <v>188378.19</v>
      </c>
      <c r="M218" s="20">
        <f t="shared" si="22"/>
        <v>16475.04</v>
      </c>
      <c r="N218" s="20">
        <f t="shared" si="16"/>
        <v>204851.36</v>
      </c>
    </row>
    <row r="219" spans="2:16" s="3" customFormat="1" x14ac:dyDescent="0.2">
      <c r="B219" s="15">
        <v>213</v>
      </c>
      <c r="C219" s="16">
        <v>48519</v>
      </c>
      <c r="D219" s="15">
        <v>32</v>
      </c>
      <c r="E219" s="17">
        <v>5.7344010000000001E-2</v>
      </c>
      <c r="F219" s="18"/>
      <c r="G219" s="20">
        <f t="shared" si="19"/>
        <v>13429.793648610001</v>
      </c>
      <c r="H219" s="20">
        <f t="shared" si="20"/>
        <v>770.11822127999994</v>
      </c>
      <c r="I219" s="20">
        <f t="shared" si="17"/>
        <v>65.370205499999997</v>
      </c>
      <c r="J219" s="20">
        <f t="shared" si="21"/>
        <v>835.48</v>
      </c>
      <c r="K219" s="20">
        <f t="shared" si="22"/>
        <v>3196290.88</v>
      </c>
      <c r="L219" s="20">
        <f t="shared" si="22"/>
        <v>183288.13</v>
      </c>
      <c r="M219" s="20">
        <f t="shared" si="22"/>
        <v>15558.1</v>
      </c>
      <c r="N219" s="20">
        <f t="shared" si="16"/>
        <v>198844.24</v>
      </c>
    </row>
    <row r="220" spans="2:16" s="3" customFormat="1" x14ac:dyDescent="0.2">
      <c r="B220" s="15">
        <v>214</v>
      </c>
      <c r="C220" s="16">
        <v>48549</v>
      </c>
      <c r="D220" s="15">
        <v>33</v>
      </c>
      <c r="E220" s="17">
        <v>5.9134659999999999E-2</v>
      </c>
      <c r="F220" s="18"/>
      <c r="G220" s="20">
        <f t="shared" si="19"/>
        <v>12659.675427329999</v>
      </c>
      <c r="H220" s="20">
        <f t="shared" si="20"/>
        <v>748.62560210000004</v>
      </c>
      <c r="I220" s="20">
        <f t="shared" si="17"/>
        <v>61.621615779999999</v>
      </c>
      <c r="J220" s="20">
        <f t="shared" si="21"/>
        <v>810.24</v>
      </c>
      <c r="K220" s="20">
        <f t="shared" si="22"/>
        <v>3013002.75</v>
      </c>
      <c r="L220" s="20">
        <f t="shared" si="22"/>
        <v>178172.89</v>
      </c>
      <c r="M220" s="20">
        <f t="shared" si="22"/>
        <v>14665.94</v>
      </c>
      <c r="N220" s="20">
        <f t="shared" si="16"/>
        <v>192837.12</v>
      </c>
    </row>
    <row r="221" spans="2:16" s="3" customFormat="1" x14ac:dyDescent="0.2">
      <c r="B221" s="15">
        <v>215</v>
      </c>
      <c r="C221" s="16">
        <v>48580</v>
      </c>
      <c r="D221" s="15">
        <v>34</v>
      </c>
      <c r="E221" s="17">
        <v>6.1265510000000002E-2</v>
      </c>
      <c r="F221" s="18"/>
      <c r="G221" s="20">
        <f t="shared" si="19"/>
        <v>11911.04982523</v>
      </c>
      <c r="H221" s="20">
        <f t="shared" si="20"/>
        <v>729.73654217000001</v>
      </c>
      <c r="I221" s="20">
        <f t="shared" si="17"/>
        <v>57.97764248</v>
      </c>
      <c r="J221" s="20">
        <f t="shared" si="21"/>
        <v>787.71</v>
      </c>
      <c r="K221" s="20">
        <f t="shared" si="22"/>
        <v>2834829.85</v>
      </c>
      <c r="L221" s="20">
        <f t="shared" si="22"/>
        <v>173677.29</v>
      </c>
      <c r="M221" s="20">
        <f t="shared" si="22"/>
        <v>13798.67</v>
      </c>
      <c r="N221" s="20">
        <f t="shared" si="16"/>
        <v>187474.98</v>
      </c>
    </row>
    <row r="222" spans="2:16" s="3" customFormat="1" x14ac:dyDescent="0.2">
      <c r="B222" s="15">
        <v>216</v>
      </c>
      <c r="C222" s="16">
        <v>48611</v>
      </c>
      <c r="D222" s="15">
        <v>35</v>
      </c>
      <c r="E222" s="17">
        <v>6.3544690000000001E-2</v>
      </c>
      <c r="F222" s="18"/>
      <c r="G222" s="20">
        <f t="shared" si="19"/>
        <v>11181.313283060001</v>
      </c>
      <c r="H222" s="20">
        <f t="shared" si="20"/>
        <v>710.51308635999999</v>
      </c>
      <c r="I222" s="20">
        <f t="shared" si="17"/>
        <v>54.425612649999998</v>
      </c>
      <c r="J222" s="20">
        <f t="shared" si="21"/>
        <v>764.93</v>
      </c>
      <c r="K222" s="20">
        <f t="shared" si="22"/>
        <v>2661152.56</v>
      </c>
      <c r="L222" s="20">
        <f t="shared" si="22"/>
        <v>169102.11</v>
      </c>
      <c r="M222" s="20">
        <f t="shared" si="22"/>
        <v>12953.29</v>
      </c>
      <c r="N222" s="20">
        <f t="shared" si="16"/>
        <v>182053.34</v>
      </c>
    </row>
    <row r="223" spans="2:16" s="3" customFormat="1" x14ac:dyDescent="0.2">
      <c r="B223" s="15">
        <v>217</v>
      </c>
      <c r="C223" s="16">
        <v>48639</v>
      </c>
      <c r="D223" s="15">
        <v>36</v>
      </c>
      <c r="E223" s="17">
        <v>6.6917850000000001E-2</v>
      </c>
      <c r="F223" s="18"/>
      <c r="G223" s="20">
        <f t="shared" si="19"/>
        <v>10470.8001967</v>
      </c>
      <c r="H223" s="20">
        <f t="shared" si="20"/>
        <v>700.68343693999998</v>
      </c>
      <c r="I223" s="20">
        <f t="shared" si="17"/>
        <v>50.967153959999997</v>
      </c>
      <c r="J223" s="20">
        <f t="shared" si="21"/>
        <v>751.65</v>
      </c>
      <c r="K223" s="20">
        <f t="shared" si="22"/>
        <v>2492050.44</v>
      </c>
      <c r="L223" s="20">
        <f t="shared" si="22"/>
        <v>166762.65</v>
      </c>
      <c r="M223" s="20">
        <f t="shared" si="22"/>
        <v>12130.18</v>
      </c>
      <c r="N223" s="20">
        <f t="shared" si="16"/>
        <v>178892.7</v>
      </c>
    </row>
    <row r="224" spans="2:16" s="3" customFormat="1" x14ac:dyDescent="0.2">
      <c r="B224" s="15">
        <v>218</v>
      </c>
      <c r="C224" s="16">
        <v>48670</v>
      </c>
      <c r="D224" s="15">
        <v>37</v>
      </c>
      <c r="E224" s="17">
        <v>7.1230249999999995E-2</v>
      </c>
      <c r="F224" s="18"/>
      <c r="G224" s="20">
        <f t="shared" si="19"/>
        <v>9770.1167597599997</v>
      </c>
      <c r="H224" s="20">
        <f t="shared" si="20"/>
        <v>695.92785932000004</v>
      </c>
      <c r="I224" s="20">
        <f t="shared" si="17"/>
        <v>47.556541600000003</v>
      </c>
      <c r="J224" s="20">
        <f t="shared" si="21"/>
        <v>743.48</v>
      </c>
      <c r="K224" s="20">
        <f t="shared" si="22"/>
        <v>2325287.7799999998</v>
      </c>
      <c r="L224" s="20">
        <f t="shared" si="22"/>
        <v>165630.82999999999</v>
      </c>
      <c r="M224" s="20">
        <f t="shared" si="22"/>
        <v>11318.45</v>
      </c>
      <c r="N224" s="20">
        <f t="shared" si="16"/>
        <v>176948.24</v>
      </c>
    </row>
    <row r="225" spans="2:14" s="3" customFormat="1" x14ac:dyDescent="0.2">
      <c r="B225" s="15">
        <v>219</v>
      </c>
      <c r="C225" s="16">
        <v>48700</v>
      </c>
      <c r="D225" s="15">
        <v>38</v>
      </c>
      <c r="E225" s="17">
        <v>7.5410069999999996E-2</v>
      </c>
      <c r="F225" s="18"/>
      <c r="G225" s="20">
        <f t="shared" si="19"/>
        <v>9074.1889004299992</v>
      </c>
      <c r="H225" s="20">
        <f t="shared" si="20"/>
        <v>684.28522017</v>
      </c>
      <c r="I225" s="20">
        <f t="shared" si="17"/>
        <v>44.169077250000001</v>
      </c>
      <c r="J225" s="20">
        <f t="shared" si="21"/>
        <v>728.45</v>
      </c>
      <c r="K225" s="20">
        <f t="shared" si="22"/>
        <v>2159656.9500000002</v>
      </c>
      <c r="L225" s="20">
        <f t="shared" si="22"/>
        <v>162859.88</v>
      </c>
      <c r="M225" s="20">
        <f t="shared" si="22"/>
        <v>10512.24</v>
      </c>
      <c r="N225" s="20">
        <f t="shared" si="16"/>
        <v>173371.1</v>
      </c>
    </row>
    <row r="226" spans="2:14" s="3" customFormat="1" x14ac:dyDescent="0.2">
      <c r="B226" s="15">
        <v>220</v>
      </c>
      <c r="C226" s="16">
        <v>48731</v>
      </c>
      <c r="D226" s="15">
        <v>39</v>
      </c>
      <c r="E226" s="17">
        <v>8.0374479999999998E-2</v>
      </c>
      <c r="F226" s="18"/>
      <c r="G226" s="20">
        <f t="shared" si="19"/>
        <v>8389.9036802600003</v>
      </c>
      <c r="H226" s="20">
        <f t="shared" si="20"/>
        <v>674.33414555000002</v>
      </c>
      <c r="I226" s="20">
        <f t="shared" si="17"/>
        <v>40.838284039999998</v>
      </c>
      <c r="J226" s="20">
        <f t="shared" si="21"/>
        <v>715.17</v>
      </c>
      <c r="K226" s="20">
        <f t="shared" si="22"/>
        <v>1996797.07</v>
      </c>
      <c r="L226" s="20">
        <f t="shared" si="22"/>
        <v>160491.51999999999</v>
      </c>
      <c r="M226" s="20">
        <f t="shared" si="22"/>
        <v>9719.51</v>
      </c>
      <c r="N226" s="20">
        <f t="shared" si="16"/>
        <v>170210.46</v>
      </c>
    </row>
    <row r="227" spans="2:14" s="3" customFormat="1" x14ac:dyDescent="0.2">
      <c r="B227" s="15">
        <v>221</v>
      </c>
      <c r="C227" s="16">
        <v>48761</v>
      </c>
      <c r="D227" s="15">
        <v>40</v>
      </c>
      <c r="E227" s="17">
        <v>8.6168620000000001E-2</v>
      </c>
      <c r="F227" s="18"/>
      <c r="G227" s="20">
        <f t="shared" si="19"/>
        <v>7715.56953471</v>
      </c>
      <c r="H227" s="20">
        <f t="shared" si="20"/>
        <v>664.83997932</v>
      </c>
      <c r="I227" s="20">
        <f t="shared" si="17"/>
        <v>37.555928199999997</v>
      </c>
      <c r="J227" s="20">
        <f t="shared" si="21"/>
        <v>702.39</v>
      </c>
      <c r="K227" s="20">
        <f t="shared" si="22"/>
        <v>1836305.54</v>
      </c>
      <c r="L227" s="20">
        <f t="shared" si="22"/>
        <v>158231.91</v>
      </c>
      <c r="M227" s="20">
        <f t="shared" si="22"/>
        <v>8938.31</v>
      </c>
      <c r="N227" s="20">
        <f t="shared" si="16"/>
        <v>167168.82</v>
      </c>
    </row>
    <row r="228" spans="2:14" x14ac:dyDescent="0.2">
      <c r="B228" s="15">
        <v>222</v>
      </c>
      <c r="C228" s="16">
        <v>48792</v>
      </c>
      <c r="D228" s="15">
        <v>41</v>
      </c>
      <c r="E228" s="17">
        <v>9.2460580000000001E-2</v>
      </c>
      <c r="F228" s="18"/>
      <c r="G228" s="20">
        <f t="shared" si="19"/>
        <v>7050.7295553900003</v>
      </c>
      <c r="H228" s="20">
        <f t="shared" si="20"/>
        <v>651.91454410999995</v>
      </c>
      <c r="I228" s="20">
        <f t="shared" si="17"/>
        <v>34.319785690000003</v>
      </c>
      <c r="J228" s="20">
        <f t="shared" si="21"/>
        <v>686.23</v>
      </c>
      <c r="K228" s="20">
        <f t="shared" si="22"/>
        <v>1678073.63</v>
      </c>
      <c r="L228" s="20">
        <f t="shared" si="22"/>
        <v>155155.66</v>
      </c>
      <c r="M228" s="20">
        <f t="shared" si="22"/>
        <v>8168.1</v>
      </c>
      <c r="N228" s="20">
        <f t="shared" si="16"/>
        <v>163322.74</v>
      </c>
    </row>
    <row r="229" spans="2:14" x14ac:dyDescent="0.2">
      <c r="B229" s="15">
        <v>223</v>
      </c>
      <c r="C229" s="16">
        <v>48823</v>
      </c>
      <c r="D229" s="15">
        <v>42</v>
      </c>
      <c r="E229" s="17">
        <v>9.7873730000000006E-2</v>
      </c>
      <c r="F229" s="18"/>
      <c r="G229" s="20">
        <f t="shared" si="19"/>
        <v>6398.8150112800004</v>
      </c>
      <c r="H229" s="20">
        <f t="shared" si="20"/>
        <v>626.27589273000001</v>
      </c>
      <c r="I229" s="20">
        <f t="shared" si="17"/>
        <v>31.1465584</v>
      </c>
      <c r="J229" s="20">
        <f t="shared" si="21"/>
        <v>657.42</v>
      </c>
      <c r="K229" s="20">
        <f t="shared" si="22"/>
        <v>1522917.97</v>
      </c>
      <c r="L229" s="20">
        <f t="shared" si="22"/>
        <v>149053.66</v>
      </c>
      <c r="M229" s="20">
        <f t="shared" si="22"/>
        <v>7412.88</v>
      </c>
      <c r="N229" s="20">
        <f t="shared" si="16"/>
        <v>156465.96</v>
      </c>
    </row>
    <row r="230" spans="2:14" x14ac:dyDescent="0.2">
      <c r="B230" s="15">
        <v>224</v>
      </c>
      <c r="C230" s="16">
        <v>48853</v>
      </c>
      <c r="D230" s="15">
        <v>43</v>
      </c>
      <c r="E230" s="17">
        <v>0.10476831</v>
      </c>
      <c r="F230" s="18"/>
      <c r="G230" s="20">
        <f t="shared" si="19"/>
        <v>5772.5391185500002</v>
      </c>
      <c r="H230" s="20">
        <f t="shared" si="20"/>
        <v>604.77916785000002</v>
      </c>
      <c r="I230" s="20">
        <f t="shared" si="17"/>
        <v>28.098128549999998</v>
      </c>
      <c r="J230" s="20">
        <f t="shared" si="21"/>
        <v>632.87</v>
      </c>
      <c r="K230" s="20">
        <f t="shared" si="22"/>
        <v>1373864.31</v>
      </c>
      <c r="L230" s="20">
        <f t="shared" si="22"/>
        <v>143937.44</v>
      </c>
      <c r="M230" s="20">
        <f t="shared" si="22"/>
        <v>6687.35</v>
      </c>
      <c r="N230" s="20">
        <f t="shared" si="16"/>
        <v>150623.06</v>
      </c>
    </row>
    <row r="231" spans="2:14" x14ac:dyDescent="0.2">
      <c r="B231" s="15">
        <v>225</v>
      </c>
      <c r="C231" s="16">
        <v>48884</v>
      </c>
      <c r="D231" s="15">
        <v>44</v>
      </c>
      <c r="E231" s="17">
        <v>0.1122977</v>
      </c>
      <c r="F231" s="18"/>
      <c r="G231" s="20">
        <f t="shared" si="19"/>
        <v>5167.7599507000004</v>
      </c>
      <c r="H231" s="20">
        <f t="shared" si="20"/>
        <v>580.32755660999999</v>
      </c>
      <c r="I231" s="20">
        <f t="shared" si="17"/>
        <v>25.154335110000002</v>
      </c>
      <c r="J231" s="20">
        <f t="shared" si="21"/>
        <v>605.48</v>
      </c>
      <c r="K231" s="20">
        <f t="shared" si="22"/>
        <v>1229926.8600000001</v>
      </c>
      <c r="L231" s="20">
        <f t="shared" si="22"/>
        <v>138117.95000000001</v>
      </c>
      <c r="M231" s="20">
        <f t="shared" si="22"/>
        <v>5986.73</v>
      </c>
      <c r="N231" s="20">
        <f t="shared" si="16"/>
        <v>144104.24</v>
      </c>
    </row>
    <row r="232" spans="2:14" x14ac:dyDescent="0.2">
      <c r="B232" s="15">
        <v>226</v>
      </c>
      <c r="C232" s="16">
        <v>48914</v>
      </c>
      <c r="D232" s="15">
        <v>45</v>
      </c>
      <c r="E232" s="17">
        <v>0.11954888</v>
      </c>
      <c r="F232" s="18"/>
      <c r="G232" s="20">
        <f t="shared" si="19"/>
        <v>4587.4323940900003</v>
      </c>
      <c r="H232" s="20">
        <f t="shared" si="20"/>
        <v>548.42240477999997</v>
      </c>
      <c r="I232" s="20">
        <f t="shared" si="17"/>
        <v>22.329561129999998</v>
      </c>
      <c r="J232" s="20">
        <f t="shared" si="21"/>
        <v>570.75</v>
      </c>
      <c r="K232" s="20">
        <f t="shared" ref="K232:M247" si="23">TRUNC(G232*$L$3,2)</f>
        <v>1091808.8999999999</v>
      </c>
      <c r="L232" s="20">
        <f t="shared" si="23"/>
        <v>130524.53</v>
      </c>
      <c r="M232" s="20">
        <f t="shared" si="23"/>
        <v>5314.43</v>
      </c>
      <c r="N232" s="20">
        <f t="shared" si="16"/>
        <v>135838.5</v>
      </c>
    </row>
    <row r="233" spans="2:14" x14ac:dyDescent="0.2">
      <c r="B233" s="15">
        <v>227</v>
      </c>
      <c r="C233" s="16">
        <v>48945</v>
      </c>
      <c r="D233" s="15">
        <v>46</v>
      </c>
      <c r="E233" s="17">
        <v>0.12794527</v>
      </c>
      <c r="F233" s="18"/>
      <c r="G233" s="20">
        <f t="shared" si="19"/>
        <v>4039.00998931</v>
      </c>
      <c r="H233" s="20">
        <f t="shared" si="20"/>
        <v>516.77222360999997</v>
      </c>
      <c r="I233" s="20">
        <f t="shared" si="17"/>
        <v>19.660087109999999</v>
      </c>
      <c r="J233" s="20">
        <f t="shared" si="21"/>
        <v>536.42999999999995</v>
      </c>
      <c r="K233" s="20">
        <f t="shared" si="23"/>
        <v>961284.37</v>
      </c>
      <c r="L233" s="20">
        <f t="shared" si="23"/>
        <v>122991.78</v>
      </c>
      <c r="M233" s="20">
        <f t="shared" si="23"/>
        <v>4679.1000000000004</v>
      </c>
      <c r="N233" s="20">
        <f t="shared" si="16"/>
        <v>127670.34</v>
      </c>
    </row>
    <row r="234" spans="2:14" x14ac:dyDescent="0.2">
      <c r="B234" s="15">
        <v>228</v>
      </c>
      <c r="C234" s="16">
        <v>48976</v>
      </c>
      <c r="D234" s="15">
        <v>47</v>
      </c>
      <c r="E234" s="17">
        <v>0.13774265999999999</v>
      </c>
      <c r="F234" s="18"/>
      <c r="G234" s="20">
        <f t="shared" si="19"/>
        <v>3522.2377657000002</v>
      </c>
      <c r="H234" s="20">
        <f t="shared" si="20"/>
        <v>485.16239898999999</v>
      </c>
      <c r="I234" s="20">
        <f t="shared" si="17"/>
        <v>17.144671949999999</v>
      </c>
      <c r="J234" s="20">
        <f t="shared" si="21"/>
        <v>502.3</v>
      </c>
      <c r="K234" s="20">
        <f t="shared" si="23"/>
        <v>838292.58</v>
      </c>
      <c r="L234" s="20">
        <f t="shared" si="23"/>
        <v>115468.65</v>
      </c>
      <c r="M234" s="20">
        <f t="shared" si="23"/>
        <v>4080.43</v>
      </c>
      <c r="N234" s="20">
        <f t="shared" si="16"/>
        <v>119547.4</v>
      </c>
    </row>
    <row r="235" spans="2:14" x14ac:dyDescent="0.2">
      <c r="B235" s="15">
        <v>229</v>
      </c>
      <c r="C235" s="16">
        <v>49004</v>
      </c>
      <c r="D235" s="15">
        <v>48</v>
      </c>
      <c r="E235" s="17">
        <v>0.15254633000000001</v>
      </c>
      <c r="F235" s="18"/>
      <c r="G235" s="20">
        <f t="shared" si="19"/>
        <v>3037.0753667099998</v>
      </c>
      <c r="H235" s="20">
        <f t="shared" si="20"/>
        <v>463.29470112000001</v>
      </c>
      <c r="I235" s="20">
        <f t="shared" si="17"/>
        <v>14.78311923</v>
      </c>
      <c r="J235" s="20">
        <f t="shared" si="21"/>
        <v>478.07</v>
      </c>
      <c r="K235" s="20">
        <f t="shared" si="23"/>
        <v>722823.93</v>
      </c>
      <c r="L235" s="20">
        <f t="shared" si="23"/>
        <v>110264.13</v>
      </c>
      <c r="M235" s="20">
        <f t="shared" si="23"/>
        <v>3518.38</v>
      </c>
      <c r="N235" s="20">
        <f t="shared" si="16"/>
        <v>113780.66</v>
      </c>
    </row>
    <row r="236" spans="2:14" x14ac:dyDescent="0.2">
      <c r="B236" s="15">
        <v>230</v>
      </c>
      <c r="C236" s="16">
        <v>49035</v>
      </c>
      <c r="D236" s="15">
        <v>49</v>
      </c>
      <c r="E236" s="17">
        <v>0.16863942000000001</v>
      </c>
      <c r="F236" s="18"/>
      <c r="G236" s="20">
        <f t="shared" si="19"/>
        <v>2573.7806655899999</v>
      </c>
      <c r="H236" s="20">
        <f t="shared" si="20"/>
        <v>434.04087865000002</v>
      </c>
      <c r="I236" s="20">
        <f t="shared" si="17"/>
        <v>12.52800865</v>
      </c>
      <c r="J236" s="20">
        <f t="shared" si="21"/>
        <v>446.56</v>
      </c>
      <c r="K236" s="20">
        <f t="shared" si="23"/>
        <v>612559.79</v>
      </c>
      <c r="L236" s="20">
        <f t="shared" si="23"/>
        <v>103301.72</v>
      </c>
      <c r="M236" s="20">
        <f t="shared" si="23"/>
        <v>2981.66</v>
      </c>
      <c r="N236" s="20">
        <f t="shared" si="16"/>
        <v>106281.28</v>
      </c>
    </row>
    <row r="237" spans="2:14" x14ac:dyDescent="0.2">
      <c r="B237" s="15">
        <v>231</v>
      </c>
      <c r="C237" s="16">
        <v>49065</v>
      </c>
      <c r="D237" s="15">
        <v>50</v>
      </c>
      <c r="E237" s="17">
        <v>0.18854261999999999</v>
      </c>
      <c r="F237" s="18"/>
      <c r="G237" s="20">
        <f t="shared" si="19"/>
        <v>2139.7397869400002</v>
      </c>
      <c r="H237" s="20">
        <f t="shared" si="20"/>
        <v>403.43214554000002</v>
      </c>
      <c r="I237" s="20">
        <f t="shared" si="17"/>
        <v>10.41529253</v>
      </c>
      <c r="J237" s="20">
        <f t="shared" si="21"/>
        <v>413.84</v>
      </c>
      <c r="K237" s="20">
        <f t="shared" si="23"/>
        <v>509258.06</v>
      </c>
      <c r="L237" s="20">
        <f t="shared" si="23"/>
        <v>96016.85</v>
      </c>
      <c r="M237" s="20">
        <f t="shared" si="23"/>
        <v>2478.83</v>
      </c>
      <c r="N237" s="20">
        <f t="shared" si="16"/>
        <v>98493.92</v>
      </c>
    </row>
    <row r="238" spans="2:14" x14ac:dyDescent="0.2">
      <c r="B238" s="15">
        <v>232</v>
      </c>
      <c r="C238" s="16">
        <v>49096</v>
      </c>
      <c r="D238" s="15">
        <v>51</v>
      </c>
      <c r="E238" s="17">
        <v>0.20368058</v>
      </c>
      <c r="F238" s="18"/>
      <c r="G238" s="20">
        <f t="shared" si="19"/>
        <v>1736.3076414</v>
      </c>
      <c r="H238" s="20">
        <f t="shared" si="20"/>
        <v>353.65214744999997</v>
      </c>
      <c r="I238" s="20">
        <f t="shared" si="17"/>
        <v>8.4515659900000006</v>
      </c>
      <c r="J238" s="20">
        <f t="shared" si="21"/>
        <v>362.1</v>
      </c>
      <c r="K238" s="20">
        <f t="shared" si="23"/>
        <v>413241.21</v>
      </c>
      <c r="L238" s="20">
        <f t="shared" si="23"/>
        <v>84169.21</v>
      </c>
      <c r="M238" s="20">
        <f t="shared" si="23"/>
        <v>2011.47</v>
      </c>
      <c r="N238" s="20">
        <f t="shared" si="16"/>
        <v>86179.8</v>
      </c>
    </row>
    <row r="239" spans="2:14" x14ac:dyDescent="0.2">
      <c r="B239" s="15">
        <v>233</v>
      </c>
      <c r="C239" s="16">
        <v>49126</v>
      </c>
      <c r="D239" s="15">
        <v>52</v>
      </c>
      <c r="E239" s="17">
        <v>0.21938867000000001</v>
      </c>
      <c r="F239" s="18"/>
      <c r="G239" s="20">
        <f t="shared" si="19"/>
        <v>1382.6554939499999</v>
      </c>
      <c r="H239" s="20">
        <f t="shared" si="20"/>
        <v>303.33894987999997</v>
      </c>
      <c r="I239" s="20">
        <f t="shared" si="17"/>
        <v>6.7301461299999996</v>
      </c>
      <c r="J239" s="20">
        <f t="shared" si="21"/>
        <v>310.06</v>
      </c>
      <c r="K239" s="20">
        <f t="shared" si="23"/>
        <v>329072</v>
      </c>
      <c r="L239" s="20">
        <f t="shared" si="23"/>
        <v>72194.67</v>
      </c>
      <c r="M239" s="20">
        <f t="shared" si="23"/>
        <v>1601.77</v>
      </c>
      <c r="N239" s="20">
        <f t="shared" si="16"/>
        <v>73794.28</v>
      </c>
    </row>
    <row r="240" spans="2:14" x14ac:dyDescent="0.2">
      <c r="B240" s="15">
        <v>234</v>
      </c>
      <c r="C240" s="16">
        <v>49157</v>
      </c>
      <c r="D240" s="15">
        <v>53</v>
      </c>
      <c r="E240" s="17">
        <v>0.24605205999999999</v>
      </c>
      <c r="F240" s="18"/>
      <c r="G240" s="20">
        <f t="shared" si="19"/>
        <v>1079.31654407</v>
      </c>
      <c r="H240" s="20">
        <f t="shared" si="20"/>
        <v>265.56805906</v>
      </c>
      <c r="I240" s="20">
        <f t="shared" si="17"/>
        <v>5.2536283199999998</v>
      </c>
      <c r="J240" s="20">
        <f t="shared" si="21"/>
        <v>270.82</v>
      </c>
      <c r="K240" s="20">
        <f t="shared" si="23"/>
        <v>256877.33</v>
      </c>
      <c r="L240" s="20">
        <f t="shared" si="23"/>
        <v>63205.19</v>
      </c>
      <c r="M240" s="20">
        <f t="shared" si="23"/>
        <v>1250.3599999999999</v>
      </c>
      <c r="N240" s="20">
        <f t="shared" si="16"/>
        <v>64455.16</v>
      </c>
    </row>
    <row r="241" spans="2:14" x14ac:dyDescent="0.2">
      <c r="B241" s="15">
        <v>235</v>
      </c>
      <c r="C241" s="16">
        <v>49188</v>
      </c>
      <c r="D241" s="15">
        <v>54</v>
      </c>
      <c r="E241" s="17">
        <v>0.27387710999999998</v>
      </c>
      <c r="F241" s="18"/>
      <c r="G241" s="20">
        <f t="shared" si="19"/>
        <v>813.74848500999997</v>
      </c>
      <c r="H241" s="20">
        <f t="shared" si="20"/>
        <v>222.86708333999999</v>
      </c>
      <c r="I241" s="20">
        <f t="shared" si="17"/>
        <v>3.9609622500000001</v>
      </c>
      <c r="J241" s="20">
        <f t="shared" si="21"/>
        <v>226.82</v>
      </c>
      <c r="K241" s="20">
        <f t="shared" si="23"/>
        <v>193672.13</v>
      </c>
      <c r="L241" s="20">
        <f t="shared" si="23"/>
        <v>53042.36</v>
      </c>
      <c r="M241" s="20">
        <f t="shared" si="23"/>
        <v>942.7</v>
      </c>
      <c r="N241" s="20">
        <f t="shared" si="16"/>
        <v>53983.16</v>
      </c>
    </row>
    <row r="242" spans="2:14" x14ac:dyDescent="0.2">
      <c r="B242" s="15">
        <v>236</v>
      </c>
      <c r="C242" s="16">
        <v>49218</v>
      </c>
      <c r="D242" s="15">
        <v>55</v>
      </c>
      <c r="E242" s="17">
        <v>0.32746180000000003</v>
      </c>
      <c r="F242" s="18"/>
      <c r="G242" s="20">
        <f t="shared" si="19"/>
        <v>590.88140166999995</v>
      </c>
      <c r="H242" s="20">
        <f t="shared" si="20"/>
        <v>193.49108737</v>
      </c>
      <c r="I242" s="20">
        <f t="shared" si="17"/>
        <v>2.8761453499999998</v>
      </c>
      <c r="J242" s="20">
        <f t="shared" si="21"/>
        <v>196.36</v>
      </c>
      <c r="K242" s="20">
        <f t="shared" si="23"/>
        <v>140629.76999999999</v>
      </c>
      <c r="L242" s="20">
        <f t="shared" si="23"/>
        <v>46050.87</v>
      </c>
      <c r="M242" s="20">
        <f t="shared" si="23"/>
        <v>684.52</v>
      </c>
      <c r="N242" s="20">
        <f t="shared" si="16"/>
        <v>46733.68</v>
      </c>
    </row>
    <row r="243" spans="2:14" x14ac:dyDescent="0.2">
      <c r="B243" s="15">
        <v>237</v>
      </c>
      <c r="C243" s="16">
        <v>49249</v>
      </c>
      <c r="D243" s="15">
        <v>56</v>
      </c>
      <c r="E243" s="17">
        <v>0.37497955999999999</v>
      </c>
      <c r="F243" s="18"/>
      <c r="G243" s="20">
        <f t="shared" si="19"/>
        <v>397.3903143</v>
      </c>
      <c r="H243" s="20">
        <f t="shared" si="20"/>
        <v>149.0132452</v>
      </c>
      <c r="I243" s="20">
        <f t="shared" si="17"/>
        <v>1.9343176200000001</v>
      </c>
      <c r="J243" s="20">
        <f t="shared" si="21"/>
        <v>150.94</v>
      </c>
      <c r="K243" s="20">
        <f t="shared" si="23"/>
        <v>94578.89</v>
      </c>
      <c r="L243" s="20">
        <f t="shared" si="23"/>
        <v>35465.15</v>
      </c>
      <c r="M243" s="20">
        <f t="shared" si="23"/>
        <v>460.36</v>
      </c>
      <c r="N243" s="20">
        <f t="shared" si="16"/>
        <v>35923.72</v>
      </c>
    </row>
    <row r="244" spans="2:14" x14ac:dyDescent="0.2">
      <c r="B244" s="15">
        <v>238</v>
      </c>
      <c r="C244" s="16">
        <v>49279</v>
      </c>
      <c r="D244" s="15">
        <v>57</v>
      </c>
      <c r="E244" s="17">
        <v>0.47728826000000002</v>
      </c>
      <c r="F244" s="18"/>
      <c r="G244" s="20">
        <f t="shared" si="19"/>
        <v>248.3770691</v>
      </c>
      <c r="H244" s="20">
        <f t="shared" si="20"/>
        <v>118.54745912999999</v>
      </c>
      <c r="I244" s="20">
        <f t="shared" si="17"/>
        <v>1.2089880500000001</v>
      </c>
      <c r="J244" s="20">
        <f t="shared" si="21"/>
        <v>119.75</v>
      </c>
      <c r="K244" s="20">
        <f t="shared" si="23"/>
        <v>59113.74</v>
      </c>
      <c r="L244" s="20">
        <f t="shared" si="23"/>
        <v>28214.29</v>
      </c>
      <c r="M244" s="20">
        <f t="shared" si="23"/>
        <v>287.73</v>
      </c>
      <c r="N244" s="20">
        <f t="shared" si="16"/>
        <v>28500.5</v>
      </c>
    </row>
    <row r="245" spans="2:14" x14ac:dyDescent="0.2">
      <c r="B245" s="15">
        <v>239</v>
      </c>
      <c r="C245" s="16">
        <v>49310</v>
      </c>
      <c r="D245" s="15">
        <v>58</v>
      </c>
      <c r="E245" s="17">
        <v>0.58078004000000005</v>
      </c>
      <c r="F245" s="18"/>
      <c r="G245" s="20">
        <f t="shared" si="19"/>
        <v>129.82960997000001</v>
      </c>
      <c r="H245" s="20">
        <f t="shared" si="20"/>
        <v>75.402446069999996</v>
      </c>
      <c r="I245" s="20">
        <f t="shared" si="17"/>
        <v>0.63195224000000005</v>
      </c>
      <c r="J245" s="20">
        <f t="shared" si="21"/>
        <v>76.03</v>
      </c>
      <c r="K245" s="20">
        <f t="shared" si="23"/>
        <v>30899.439999999999</v>
      </c>
      <c r="L245" s="20">
        <f t="shared" si="23"/>
        <v>17945.78</v>
      </c>
      <c r="M245" s="20">
        <f t="shared" si="23"/>
        <v>150.4</v>
      </c>
      <c r="N245" s="20">
        <f t="shared" si="16"/>
        <v>18095.14</v>
      </c>
    </row>
    <row r="246" spans="2:14" x14ac:dyDescent="0.2">
      <c r="B246" s="15">
        <v>240</v>
      </c>
      <c r="C246" s="16">
        <v>49341</v>
      </c>
      <c r="D246" s="15">
        <v>59</v>
      </c>
      <c r="E246" s="17">
        <v>0.69030102999999998</v>
      </c>
      <c r="F246" s="18"/>
      <c r="G246" s="20">
        <f t="shared" si="19"/>
        <v>54.427163899999996</v>
      </c>
      <c r="H246" s="20">
        <f t="shared" si="20"/>
        <v>37.571127300000001</v>
      </c>
      <c r="I246" s="20">
        <f t="shared" si="17"/>
        <v>0.26492698999999997</v>
      </c>
      <c r="J246" s="20">
        <f t="shared" si="21"/>
        <v>37.83</v>
      </c>
      <c r="K246" s="20">
        <f t="shared" si="23"/>
        <v>12953.66</v>
      </c>
      <c r="L246" s="20">
        <f t="shared" si="23"/>
        <v>8941.92</v>
      </c>
      <c r="M246" s="20">
        <f t="shared" si="23"/>
        <v>63.05</v>
      </c>
      <c r="N246" s="20">
        <f t="shared" si="16"/>
        <v>9003.5400000000009</v>
      </c>
    </row>
    <row r="247" spans="2:14" x14ac:dyDescent="0.2">
      <c r="B247" s="15">
        <v>241</v>
      </c>
      <c r="C247" s="16">
        <v>49369</v>
      </c>
      <c r="D247" s="15">
        <v>60</v>
      </c>
      <c r="E247" s="17">
        <v>1</v>
      </c>
      <c r="F247" s="18"/>
      <c r="G247" s="20">
        <f t="shared" si="19"/>
        <v>16.856036599999999</v>
      </c>
      <c r="H247" s="20">
        <f t="shared" si="20"/>
        <v>16.856036599999999</v>
      </c>
      <c r="I247" s="20">
        <f t="shared" si="17"/>
        <v>8.2047610000000007E-2</v>
      </c>
      <c r="J247" s="20">
        <f t="shared" si="21"/>
        <v>16.93</v>
      </c>
      <c r="K247" s="20">
        <f t="shared" si="23"/>
        <v>4011.73</v>
      </c>
      <c r="L247" s="20">
        <f t="shared" si="23"/>
        <v>4011.73</v>
      </c>
      <c r="M247" s="20">
        <f t="shared" si="23"/>
        <v>19.52</v>
      </c>
      <c r="N247" s="20">
        <f t="shared" si="16"/>
        <v>4029.34</v>
      </c>
    </row>
  </sheetData>
  <mergeCells count="2">
    <mergeCell ref="B4:D4"/>
    <mergeCell ref="K4:N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HSBC - 200K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Giovanna</cp:lastModifiedBy>
  <dcterms:created xsi:type="dcterms:W3CDTF">2015-03-16T17:05:17Z</dcterms:created>
  <dcterms:modified xsi:type="dcterms:W3CDTF">2015-03-18T20:28:29Z</dcterms:modified>
</cp:coreProperties>
</file>