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5600" yWindow="1780" windowWidth="3870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I6" i="1"/>
  <c r="G6" i="1"/>
  <c r="G5" i="1"/>
  <c r="K5" i="1"/>
  <c r="I5" i="1"/>
</calcChain>
</file>

<file path=xl/sharedStrings.xml><?xml version="1.0" encoding="utf-8"?>
<sst xmlns="http://schemas.openxmlformats.org/spreadsheetml/2006/main" count="55" uniqueCount="52">
  <si>
    <t>Target</t>
  </si>
  <si>
    <t>Spectral Type</t>
  </si>
  <si>
    <t>U mag</t>
  </si>
  <si>
    <t>d [cm]</t>
  </si>
  <si>
    <t>HIP17695</t>
  </si>
  <si>
    <t>M3.0V</t>
  </si>
  <si>
    <r>
      <t>R</t>
    </r>
    <r>
      <rPr>
        <vertAlign val="subscript"/>
        <sz val="12"/>
        <color theme="1"/>
        <rFont val="Calibri"/>
        <scheme val="minor"/>
      </rPr>
      <t>*</t>
    </r>
    <r>
      <rPr>
        <sz val="12"/>
        <color theme="1"/>
        <rFont val="Calibri"/>
        <family val="2"/>
        <scheme val="minor"/>
      </rPr>
      <t xml:space="preserve"> [Rsun]</t>
    </r>
  </si>
  <si>
    <r>
      <t>R</t>
    </r>
    <r>
      <rPr>
        <vertAlign val="subscript"/>
        <sz val="12"/>
        <color theme="1"/>
        <rFont val="Calibri"/>
        <scheme val="minor"/>
      </rPr>
      <t>*</t>
    </r>
    <r>
      <rPr>
        <sz val="12"/>
        <color theme="1"/>
        <rFont val="Calibri"/>
        <family val="2"/>
        <scheme val="minor"/>
      </rPr>
      <t xml:space="preserve"> [cm]</t>
    </r>
  </si>
  <si>
    <t>NUV global</t>
  </si>
  <si>
    <t xml:space="preserve">FUV local </t>
  </si>
  <si>
    <t>2.7 cts/sec/pix</t>
  </si>
  <si>
    <t>FUV global</t>
  </si>
  <si>
    <t>SCIENCE SETUP</t>
  </si>
  <si>
    <t>Flight Software Limits (cannot be exceeded)</t>
  </si>
  <si>
    <r>
      <rPr>
        <sz val="12"/>
        <color theme="1"/>
        <rFont val="Symbol"/>
      </rPr>
      <t>D</t>
    </r>
    <r>
      <rPr>
        <sz val="12"/>
        <color theme="1"/>
        <rFont val="Calibri"/>
        <family val="2"/>
        <scheme val="minor"/>
      </rPr>
      <t>U</t>
    </r>
    <r>
      <rPr>
        <vertAlign val="superscript"/>
        <sz val="12"/>
        <color theme="1"/>
        <rFont val="Calibri"/>
        <scheme val="minor"/>
      </rPr>
      <t>1</t>
    </r>
  </si>
  <si>
    <t xml:space="preserve"> ACQ. ETC ID</t>
  </si>
  <si>
    <t>SCI. ETC ID</t>
  </si>
  <si>
    <t>Footnotes</t>
  </si>
  <si>
    <t>ACQUISITION SETUP</t>
  </si>
  <si>
    <t>1: Change in U magnitude during flare, from Table 1 in the ISR.</t>
  </si>
  <si>
    <r>
      <t>d [pc]</t>
    </r>
    <r>
      <rPr>
        <vertAlign val="superscript"/>
        <sz val="12"/>
        <color theme="1"/>
        <rFont val="Calibri"/>
        <scheme val="minor"/>
      </rPr>
      <t>3</t>
    </r>
  </si>
  <si>
    <r>
      <t>ACQ. LOCAL</t>
    </r>
    <r>
      <rPr>
        <vertAlign val="superscript"/>
        <sz val="12"/>
        <color theme="1"/>
        <rFont val="Calibri"/>
        <scheme val="minor"/>
      </rPr>
      <t>4</t>
    </r>
  </si>
  <si>
    <r>
      <t>ACQ. GLOBAL</t>
    </r>
    <r>
      <rPr>
        <vertAlign val="superscript"/>
        <sz val="12"/>
        <color theme="1"/>
        <rFont val="Calibri"/>
        <scheme val="minor"/>
      </rPr>
      <t>4</t>
    </r>
  </si>
  <si>
    <r>
      <t>SCI. LOCAL</t>
    </r>
    <r>
      <rPr>
        <vertAlign val="superscript"/>
        <sz val="12"/>
        <color theme="1"/>
        <rFont val="Calibri"/>
        <scheme val="minor"/>
      </rPr>
      <t>5</t>
    </r>
  </si>
  <si>
    <r>
      <t>SCI. GLOBAL</t>
    </r>
    <r>
      <rPr>
        <vertAlign val="superscript"/>
        <sz val="12"/>
        <color theme="1"/>
        <rFont val="Calibri"/>
        <scheme val="minor"/>
      </rPr>
      <t>5</t>
    </r>
  </si>
  <si>
    <r>
      <t>log f(C IV)</t>
    </r>
    <r>
      <rPr>
        <vertAlign val="superscript"/>
        <sz val="12"/>
        <color theme="1"/>
        <rFont val="Calibri"/>
        <scheme val="minor"/>
      </rPr>
      <t>6</t>
    </r>
  </si>
  <si>
    <r>
      <t>log f(Si IV)</t>
    </r>
    <r>
      <rPr>
        <vertAlign val="superscript"/>
        <sz val="12"/>
        <color theme="1"/>
        <rFont val="Calibri"/>
        <scheme val="minor"/>
      </rPr>
      <t>6</t>
    </r>
  </si>
  <si>
    <r>
      <t xml:space="preserve">log f(Ly </t>
    </r>
    <r>
      <rPr>
        <sz val="12"/>
        <color theme="1"/>
        <rFont val="Symbol"/>
      </rPr>
      <t>a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scheme val="minor"/>
      </rPr>
      <t>6</t>
    </r>
  </si>
  <si>
    <t>4: ACQ.LOCAL and ACQ.GLOBAL are the local and global count rates, respectively, in the acquisition exposure in the event of a flare, in units of counts per second. They can be read from the ETC results page.</t>
  </si>
  <si>
    <t>5: SCI.LOCAL and SCI.GLOBAL are the local and global count rates, respectively, in the science exposure in the event of a flare, in units of counts per second. They can be read from the ETC results page.</t>
  </si>
  <si>
    <t>M-dwarf information needed for COS Bright Object Clearance</t>
  </si>
  <si>
    <r>
      <t>EW(H</t>
    </r>
    <r>
      <rPr>
        <sz val="12"/>
        <color theme="1"/>
        <rFont val="Symbol"/>
      </rPr>
      <t>a</t>
    </r>
    <r>
      <rPr>
        <sz val="12"/>
        <color theme="1"/>
        <rFont val="Calibri"/>
        <family val="2"/>
        <scheme val="minor"/>
      </rPr>
      <t>) [Å]</t>
    </r>
    <r>
      <rPr>
        <vertAlign val="superscript"/>
        <sz val="12"/>
        <color theme="1"/>
        <rFont val="Calibri"/>
        <scheme val="minor"/>
      </rPr>
      <t>2</t>
    </r>
  </si>
  <si>
    <r>
      <t>2: If EW(H</t>
    </r>
    <r>
      <rPr>
        <sz val="12"/>
        <color theme="1"/>
        <rFont val="Symbol"/>
      </rPr>
      <t>a</t>
    </r>
    <r>
      <rPr>
        <sz val="12"/>
        <color theme="1"/>
        <rFont val="Calibri"/>
        <family val="2"/>
        <scheme val="minor"/>
      </rPr>
      <t>) is unknown, enter 1 Å (the magnetically active case).</t>
    </r>
  </si>
  <si>
    <t>3: The columns in green (distance to the star and stellar radius) are only needed if the observations cover Lyman-alpha, e.g. with G130M/1291.</t>
  </si>
  <si>
    <t>NUV/BOA/MIRRORB</t>
  </si>
  <si>
    <t>Instructions</t>
  </si>
  <si>
    <t>FUV/G140L/1280/PSA</t>
  </si>
  <si>
    <t>6: Line fluxes in C IV, Si IV, and Lyman alpha, in logarithmic units of erg cm^-2 s^-1. They can be calculated as described in Slide 15 of the slideshow.</t>
  </si>
  <si>
    <t xml:space="preserve"> </t>
  </si>
  <si>
    <t>U_flare</t>
  </si>
  <si>
    <t>Please fill in the table with one row per exposure (i.e. if there are multiple gratings or cenwaves in the science exposures, enter one row for each, columns N through T). Use U_flare to perform ETC calculations to check for Bright Object Protection</t>
  </si>
  <si>
    <t>Program = XXXXX</t>
  </si>
  <si>
    <t>Visit</t>
  </si>
  <si>
    <t>01</t>
  </si>
  <si>
    <t>In the example above one row is entered for the target acquisition exposure and another for a science exposure in the same visit. In this particular example, while the TA is OK, the science exposure violates both the local and global count rate limits</t>
  </si>
  <si>
    <t>If the issue had been with the TA exposure one could try different TA modes</t>
  </si>
  <si>
    <t>NUV local - Imaging</t>
  </si>
  <si>
    <t>NUV local - Spectroscopy</t>
  </si>
  <si>
    <t>180 cts/sec/pix</t>
  </si>
  <si>
    <t>104  cts/sec/pix</t>
  </si>
  <si>
    <t>770,000 cts/sec</t>
  </si>
  <si>
    <t>60,000 cts/sec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</si>
</sst>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</font>
    <font>
      <vertAlign val="subscript"/>
      <sz val="12"/>
      <color theme="1"/>
      <name val="Calibri"/>
      <scheme val="minor"/>
    </font>
    <font>
      <b/>
      <sz val="14"/>
      <color theme="1"/>
      <name val="Calibri"/>
      <scheme val="minor"/>
    </font>
    <font>
      <vertAlign val="superscript"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0" xfId="0" applyNumberFormat="1"/>
    <xf numFmtId="11" fontId="0" fillId="0" borderId="0" xfId="0" applyNumberFormat="1"/>
    <xf numFmtId="0" fontId="4" fillId="2" borderId="0" xfId="0" applyFont="1" applyFill="1"/>
    <xf numFmtId="0" fontId="0" fillId="2" borderId="0" xfId="0" applyFill="1"/>
    <xf numFmtId="20" fontId="0" fillId="0" borderId="0" xfId="0" applyNumberFormat="1" applyFont="1"/>
    <xf numFmtId="0" fontId="0" fillId="0" borderId="1" xfId="0" applyFont="1" applyBorder="1"/>
    <xf numFmtId="164" fontId="0" fillId="0" borderId="0" xfId="0" applyNumberFormat="1"/>
    <xf numFmtId="0" fontId="0" fillId="3" borderId="1" xfId="0" applyFill="1" applyBorder="1"/>
    <xf numFmtId="49" fontId="4" fillId="2" borderId="0" xfId="0" applyNumberFormat="1" applyFont="1" applyFill="1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49" fontId="0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D9" sqref="D9"/>
    </sheetView>
  </sheetViews>
  <sheetFormatPr baseColWidth="10" defaultRowHeight="15" x14ac:dyDescent="0"/>
  <cols>
    <col min="1" max="1" width="14.1640625" customWidth="1"/>
    <col min="2" max="2" width="10.1640625" style="12" customWidth="1"/>
    <col min="3" max="3" width="14" customWidth="1"/>
    <col min="6" max="6" width="7.83203125" customWidth="1"/>
    <col min="7" max="7" width="11.1640625" customWidth="1"/>
    <col min="8" max="8" width="8.33203125" customWidth="1"/>
    <col min="9" max="9" width="12.1640625" customWidth="1"/>
    <col min="10" max="10" width="9" customWidth="1"/>
    <col min="11" max="11" width="12.1640625" customWidth="1"/>
    <col min="12" max="12" width="19.83203125" customWidth="1"/>
    <col min="13" max="13" width="12.33203125" customWidth="1"/>
    <col min="14" max="14" width="12.6640625" customWidth="1"/>
    <col min="15" max="15" width="13.6640625" customWidth="1"/>
    <col min="16" max="16" width="21.6640625" customWidth="1"/>
    <col min="19" max="19" width="12.5" customWidth="1"/>
  </cols>
  <sheetData>
    <row r="1" spans="1:22" ht="18">
      <c r="A1" s="5" t="s">
        <v>30</v>
      </c>
      <c r="B1" s="11"/>
      <c r="C1" s="6"/>
      <c r="D1" s="6"/>
      <c r="E1" s="6"/>
      <c r="F1" s="6"/>
      <c r="G1" s="6"/>
      <c r="H1" s="6"/>
    </row>
    <row r="2" spans="1:22">
      <c r="A2" t="s">
        <v>41</v>
      </c>
    </row>
    <row r="3" spans="1:22" s="2" customFormat="1" ht="18" thickBot="1">
      <c r="A3" s="2" t="s">
        <v>0</v>
      </c>
      <c r="B3" s="13" t="s">
        <v>42</v>
      </c>
      <c r="C3" s="2" t="s">
        <v>1</v>
      </c>
      <c r="D3" s="2" t="s">
        <v>2</v>
      </c>
      <c r="E3" s="2" t="s">
        <v>31</v>
      </c>
      <c r="F3" s="2" t="s">
        <v>14</v>
      </c>
      <c r="G3" s="2" t="s">
        <v>39</v>
      </c>
      <c r="H3" s="10" t="s">
        <v>20</v>
      </c>
      <c r="I3" s="10" t="s">
        <v>3</v>
      </c>
      <c r="J3" s="10" t="s">
        <v>6</v>
      </c>
      <c r="K3" s="10" t="s">
        <v>7</v>
      </c>
      <c r="L3" s="2" t="s">
        <v>18</v>
      </c>
      <c r="M3" s="2" t="s">
        <v>15</v>
      </c>
      <c r="N3" s="2" t="s">
        <v>21</v>
      </c>
      <c r="O3" s="2" t="s">
        <v>22</v>
      </c>
      <c r="P3" s="2" t="s">
        <v>12</v>
      </c>
      <c r="Q3" s="2" t="s">
        <v>16</v>
      </c>
      <c r="R3" s="2" t="s">
        <v>23</v>
      </c>
      <c r="S3" s="2" t="s">
        <v>24</v>
      </c>
      <c r="T3" s="8" t="s">
        <v>25</v>
      </c>
      <c r="U3" s="2" t="s">
        <v>26</v>
      </c>
      <c r="V3" s="2" t="s">
        <v>27</v>
      </c>
    </row>
    <row r="4" spans="1:22" ht="16" thickTop="1"/>
    <row r="5" spans="1:22">
      <c r="A5" t="s">
        <v>4</v>
      </c>
      <c r="B5" s="12" t="s">
        <v>43</v>
      </c>
      <c r="C5" t="s">
        <v>5</v>
      </c>
      <c r="D5">
        <v>14.052</v>
      </c>
      <c r="E5" s="3">
        <v>1</v>
      </c>
      <c r="F5" s="9">
        <v>-8</v>
      </c>
      <c r="G5" s="9">
        <f>D5+F5</f>
        <v>6.0519999999999996</v>
      </c>
      <c r="H5" s="3">
        <v>16</v>
      </c>
      <c r="I5" s="4">
        <f>H5*3086000000000000000</f>
        <v>4.9376E+19</v>
      </c>
      <c r="J5" s="3">
        <v>0.39</v>
      </c>
      <c r="K5" s="4">
        <f>J5*69570000000</f>
        <v>27132300000</v>
      </c>
      <c r="L5" t="s">
        <v>34</v>
      </c>
      <c r="M5">
        <v>1017044</v>
      </c>
      <c r="N5">
        <v>77</v>
      </c>
      <c r="O5">
        <v>1685</v>
      </c>
      <c r="T5">
        <v>-9.61</v>
      </c>
      <c r="U5">
        <v>-9.48</v>
      </c>
      <c r="V5">
        <v>-10.43</v>
      </c>
    </row>
    <row r="6" spans="1:22">
      <c r="A6" t="s">
        <v>4</v>
      </c>
      <c r="B6" s="12" t="s">
        <v>43</v>
      </c>
      <c r="C6" t="s">
        <v>5</v>
      </c>
      <c r="D6">
        <v>14.052</v>
      </c>
      <c r="E6" s="3">
        <v>1</v>
      </c>
      <c r="F6" s="9">
        <v>-8</v>
      </c>
      <c r="G6" s="9">
        <f>D6+F6</f>
        <v>6.0519999999999996</v>
      </c>
      <c r="H6" s="3">
        <v>16</v>
      </c>
      <c r="I6" s="4">
        <f>H6*3086000000000000000</f>
        <v>4.9376E+19</v>
      </c>
      <c r="J6" s="3">
        <v>0.39</v>
      </c>
      <c r="K6" s="4">
        <f>J6*69570000000</f>
        <v>27132300000</v>
      </c>
      <c r="P6" t="s">
        <v>36</v>
      </c>
      <c r="Q6">
        <v>848990</v>
      </c>
      <c r="R6">
        <v>433</v>
      </c>
      <c r="S6">
        <v>75881</v>
      </c>
      <c r="T6">
        <v>-9.61</v>
      </c>
      <c r="U6">
        <v>-9.48</v>
      </c>
      <c r="V6">
        <v>-10.43</v>
      </c>
    </row>
    <row r="10" spans="1:22">
      <c r="A10" s="1" t="s">
        <v>17</v>
      </c>
      <c r="B10" s="14"/>
    </row>
    <row r="11" spans="1:22">
      <c r="A11" s="7" t="s">
        <v>19</v>
      </c>
      <c r="B11" s="15"/>
    </row>
    <row r="12" spans="1:22" ht="16">
      <c r="A12" t="s">
        <v>32</v>
      </c>
    </row>
    <row r="13" spans="1:22">
      <c r="A13" t="s">
        <v>33</v>
      </c>
    </row>
    <row r="14" spans="1:22">
      <c r="A14" t="s">
        <v>28</v>
      </c>
    </row>
    <row r="15" spans="1:22">
      <c r="A15" t="s">
        <v>29</v>
      </c>
    </row>
    <row r="16" spans="1:22">
      <c r="A16" t="s">
        <v>37</v>
      </c>
    </row>
    <row r="17" spans="1:3">
      <c r="A17" t="s">
        <v>38</v>
      </c>
    </row>
    <row r="18" spans="1:3">
      <c r="A18" s="1" t="s">
        <v>35</v>
      </c>
      <c r="B18" s="14"/>
    </row>
    <row r="19" spans="1:3">
      <c r="A19" t="s">
        <v>40</v>
      </c>
    </row>
    <row r="20" spans="1:3">
      <c r="A20" t="s">
        <v>44</v>
      </c>
    </row>
    <row r="21" spans="1:3">
      <c r="A21" t="s">
        <v>45</v>
      </c>
    </row>
    <row r="23" spans="1:3">
      <c r="A23" s="1" t="s">
        <v>13</v>
      </c>
      <c r="B23" s="14"/>
    </row>
    <row r="24" spans="1:3">
      <c r="A24" t="s">
        <v>46</v>
      </c>
      <c r="C24" t="s">
        <v>49</v>
      </c>
    </row>
    <row r="25" spans="1:3">
      <c r="A25" t="s">
        <v>47</v>
      </c>
      <c r="C25" t="s">
        <v>48</v>
      </c>
    </row>
    <row r="26" spans="1:3">
      <c r="A26" t="s">
        <v>8</v>
      </c>
      <c r="C26" t="s">
        <v>50</v>
      </c>
    </row>
    <row r="27" spans="1:3">
      <c r="A27" t="s">
        <v>9</v>
      </c>
      <c r="C27" t="s">
        <v>10</v>
      </c>
    </row>
    <row r="28" spans="1:3">
      <c r="A28" t="s">
        <v>11</v>
      </c>
      <c r="C28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STScI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Fox</dc:creator>
  <cp:lastModifiedBy>Cristina Oliveira</cp:lastModifiedBy>
  <dcterms:created xsi:type="dcterms:W3CDTF">2017-07-31T16:02:56Z</dcterms:created>
  <dcterms:modified xsi:type="dcterms:W3CDTF">2018-03-06T18:25:17Z</dcterms:modified>
</cp:coreProperties>
</file>