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BE59D661-27C0-45C3-B8DC-4788FFC31C64}" xr6:coauthVersionLast="47" xr6:coauthVersionMax="47" xr10:uidLastSave="{00000000-0000-0000-0000-000000000000}"/>
  <bookViews>
    <workbookView xWindow="-28920" yWindow="1515" windowWidth="29040" windowHeight="15720" xr2:uid="{8E70E5EF-C368-433E-A631-FA6AAE9BC907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I7" i="1" s="1"/>
  <c r="J7" i="1" s="1"/>
  <c r="E7" i="1"/>
  <c r="D7" i="1"/>
  <c r="C7" i="1"/>
  <c r="B7" i="1"/>
  <c r="H6" i="1"/>
  <c r="I6" i="1" s="1"/>
  <c r="J6" i="1" s="1"/>
  <c r="G6" i="1"/>
  <c r="F6" i="1"/>
  <c r="E6" i="1"/>
  <c r="D6" i="1"/>
  <c r="C6" i="1"/>
  <c r="B6" i="1"/>
  <c r="H5" i="1"/>
  <c r="I5" i="1" s="1"/>
  <c r="J5" i="1" s="1"/>
  <c r="G5" i="1"/>
  <c r="F5" i="1"/>
  <c r="E5" i="1"/>
  <c r="D5" i="1"/>
  <c r="C5" i="1"/>
  <c r="B5" i="1"/>
  <c r="H4" i="1"/>
  <c r="F4" i="1"/>
  <c r="G4" i="1" s="1"/>
  <c r="E4" i="1"/>
  <c r="D4" i="1"/>
  <c r="C4" i="1"/>
  <c r="B4" i="1"/>
  <c r="H3" i="1"/>
  <c r="F3" i="1"/>
  <c r="G3" i="1" s="1"/>
  <c r="E3" i="1"/>
  <c r="D3" i="1"/>
  <c r="C3" i="1"/>
  <c r="B3" i="1"/>
  <c r="D2" i="1"/>
  <c r="C2" i="1"/>
  <c r="B2" i="1"/>
  <c r="I4" i="1" l="1"/>
  <c r="J4" i="1" s="1"/>
  <c r="G8" i="1"/>
  <c r="I3" i="1"/>
  <c r="I8" i="1" l="1"/>
  <c r="J3" i="1"/>
  <c r="J8" i="1" s="1"/>
</calcChain>
</file>

<file path=xl/sharedStrings.xml><?xml version="1.0" encoding="utf-8"?>
<sst xmlns="http://schemas.openxmlformats.org/spreadsheetml/2006/main" count="7" uniqueCount="7">
  <si>
    <t>CANTIDAD</t>
  </si>
  <si>
    <t>SUBTOTAL UNITARIO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</si>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</sst>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3" formatCode="_-* #,##0.00_-;\-* #,##0.00_-;_-* &quot;-&quot;??_-;_-@_-"/>
    <numFmt numFmtId="164" formatCode="[$EUR]\ #,##0.00;\-[$EUR]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3" fillId="2" borderId="1" xfId="0" applyNumberFormat="1" applyFont="1" applyFill="1" applyBorder="1"/>
    <xf numFmtId="42" fontId="6" fillId="2" borderId="4" xfId="2" applyNumberFormat="1" applyFont="1" applyFill="1" applyBorder="1" applyAlignment="1"/>
    <xf numFmtId="43" fontId="0" fillId="0" borderId="0" xfId="1" applyFont="1"/>
  </cellXfs>
  <cellStyles count="4">
    <cellStyle name="Millares" xfId="1" builtinId="3"/>
    <cellStyle name="Normal" xfId="0" builtinId="0"/>
    <cellStyle name="Normal 3" xfId="3" xr:uid="{21370B89-38F1-4837-BF89-62570D823461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%202830-24%20UNIVERSIDAD%20LA%20GRAN%20COLOMBIA.xlsx" TargetMode="External"/><Relationship Id="rId1" Type="http://schemas.openxmlformats.org/officeDocument/2006/relationships/externalLinkPath" Target="/Costos/PRECIOS/ANALISIS%20DE%20PRECIOS%20DE%20VENTA/PHY%202830-24%20UNIVERSIDAD%20LA%20GRAN%20COLOMBI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"/>
      <sheetName val="FORMULADO"/>
      <sheetName val="P&amp;G"/>
      <sheetName val="PRECIOS DE VENTA"/>
      <sheetName val="SOLICITUD  2"/>
      <sheetName val="SOLICITUD 3"/>
      <sheetName val="LISTAS DESPLEGABLES"/>
      <sheetName val="MODELO COSTEO "/>
      <sheetName val="MODELO COSTEO  10 MARZO"/>
      <sheetName val="MODELO COSTEO 16 MAYO"/>
      <sheetName val="ERI PROYECTADO"/>
      <sheetName val="PRECIOSDE VENTA"/>
    </sheetNames>
    <sheetDataSet>
      <sheetData sheetId="0">
        <row r="20">
          <cell r="L20">
            <v>0.19</v>
          </cell>
        </row>
        <row r="21">
          <cell r="L21">
            <v>0.19</v>
          </cell>
        </row>
        <row r="22">
          <cell r="L22">
            <v>0.19</v>
          </cell>
        </row>
        <row r="23">
          <cell r="L23">
            <v>0.19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6">
          <cell r="D16" t="str">
            <v>25271-88D</v>
          </cell>
          <cell r="E16" t="str">
            <v>TESS advanced Física, Set básico Mecánica 1, ME-1</v>
          </cell>
          <cell r="G16" t="str">
            <v>PHYWE</v>
          </cell>
          <cell r="I16">
            <v>3</v>
          </cell>
          <cell r="AB16">
            <v>1628.5053211672721</v>
          </cell>
        </row>
        <row r="17">
          <cell r="D17" t="str">
            <v>15272-88</v>
          </cell>
          <cell r="E17" t="str">
            <v>TESS advanced Física set complementario Mecánica 2, ME-2</v>
          </cell>
          <cell r="G17" t="str">
            <v>PHYWE</v>
          </cell>
          <cell r="I17">
            <v>3</v>
          </cell>
          <cell r="AB17">
            <v>836.18539218184833</v>
          </cell>
        </row>
        <row r="18">
          <cell r="D18">
            <v>1064040500</v>
          </cell>
          <cell r="E18" t="str">
            <v>SODIO CLORURO P.A. EMSURE ACS,ISO,REAG. PH EUR PRESENTACION X 500 GRS MARCA MERCK</v>
          </cell>
          <cell r="G18" t="str">
            <v>ARTILAB</v>
          </cell>
          <cell r="I18">
            <v>2</v>
          </cell>
          <cell r="AB18">
            <v>16.911405000748726</v>
          </cell>
        </row>
        <row r="19">
          <cell r="D19">
            <v>1017752500</v>
          </cell>
          <cell r="E19" t="str">
            <v>BENCINA DE PETROLEO P.A., INTERVALO DE EBULLICION 40-60 GRAD C EMSURE® ACS,ISO EN PRESENTACIÓN 2,5 L</v>
          </cell>
          <cell r="G19" t="str">
            <v>ARTILAB</v>
          </cell>
          <cell r="I19">
            <v>2</v>
          </cell>
          <cell r="AB19">
            <v>75.576485796449489</v>
          </cell>
        </row>
        <row r="20">
          <cell r="D20">
            <v>8187091000</v>
          </cell>
          <cell r="E20" t="str">
            <v>GLICERINA ANHIDRO PARA SINTESIS EN PRESENTACIÓN 1 L</v>
          </cell>
          <cell r="G20" t="str">
            <v>ARTILAB</v>
          </cell>
          <cell r="I20">
            <v>2</v>
          </cell>
          <cell r="AB20">
            <v>127.85022180566035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D110-132D-46C4-A675-A69F04D0E033}">
  <dimension ref="B2:K22"/>
  <sheetViews>
    <sheetView tabSelected="1" workbookViewId="0">
      <selection activeCell="G21" sqref="G21"/>
    </sheetView>
  </sheetViews>
  <sheetFormatPr baseColWidth="10" defaultRowHeight="14.5" x14ac:dyDescent="0.35"/>
  <cols>
    <col min="2" max="2" width="16.453125" customWidth="1"/>
    <col min="3" max="3" width="69.1796875" customWidth="1"/>
    <col min="4" max="10" width="16.453125" customWidth="1"/>
  </cols>
  <sheetData>
    <row r="2" spans="2:11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1" x14ac:dyDescent="0.35">
      <c r="B3" s="2" t="str">
        <f>+'[2]MODELO COSTEO 16 MAYO'!D16</f>
        <v>25271-88D</v>
      </c>
      <c r="C3" s="3" t="str">
        <f>+'[2]MODELO COSTEO 16 MAYO'!E16</f>
        <v>TESS advanced Física, Set básico Mecánica 1, ME-1</v>
      </c>
      <c r="D3" s="4" t="str">
        <f>+'[2]MODELO COSTEO 16 MAYO'!G16</f>
        <v>PHYWE</v>
      </c>
      <c r="E3" s="2">
        <f>+'[2]MODELO COSTEO 16 MAYO'!I16</f>
        <v>3</v>
      </c>
      <c r="F3" s="5">
        <f>+'[2]MODELO COSTEO 16 MAYO'!AB16</f>
        <v>1628.5053211672721</v>
      </c>
      <c r="G3" s="5">
        <f>F3*E3</f>
        <v>4885.5159635018163</v>
      </c>
      <c r="H3" s="6">
        <f>+'[2]SOLICITUD '!L20</f>
        <v>0.19</v>
      </c>
      <c r="I3" s="5">
        <f>H3*G3</f>
        <v>928.24803306534511</v>
      </c>
      <c r="J3" s="5">
        <f>I3+G3</f>
        <v>5813.7639965671615</v>
      </c>
    </row>
    <row r="4" spans="2:11" x14ac:dyDescent="0.35">
      <c r="B4" s="2" t="str">
        <f>+'[2]MODELO COSTEO 16 MAYO'!D17</f>
        <v>15272-88</v>
      </c>
      <c r="C4" s="3" t="str">
        <f>+'[2]MODELO COSTEO 16 MAYO'!E17</f>
        <v>TESS advanced Física set complementario Mecánica 2, ME-2</v>
      </c>
      <c r="D4" s="4" t="str">
        <f>+'[2]MODELO COSTEO 16 MAYO'!G17</f>
        <v>PHYWE</v>
      </c>
      <c r="E4" s="2">
        <f>+'[2]MODELO COSTEO 16 MAYO'!I17</f>
        <v>3</v>
      </c>
      <c r="F4" s="5">
        <f>+'[2]MODELO COSTEO 16 MAYO'!AB17</f>
        <v>836.18539218184833</v>
      </c>
      <c r="G4" s="5">
        <f t="shared" ref="G4:G7" si="0">F4*E4</f>
        <v>2508.556176545545</v>
      </c>
      <c r="H4" s="6">
        <f>+'[2]SOLICITUD '!L21</f>
        <v>0.19</v>
      </c>
      <c r="I4" s="5">
        <f t="shared" ref="I4:I7" si="1">H4*G4</f>
        <v>476.62567354365353</v>
      </c>
      <c r="J4" s="5">
        <f t="shared" ref="J4:J7" si="2">I4+G4</f>
        <v>2985.1818500891986</v>
      </c>
    </row>
    <row r="5" spans="2:11" x14ac:dyDescent="0.35">
      <c r="B5" s="2">
        <f>+'[2]MODELO COSTEO 16 MAYO'!D18</f>
        <v>1064040500</v>
      </c>
      <c r="C5" s="3" t="str">
        <f>+'[2]MODELO COSTEO 16 MAYO'!E18</f>
        <v>SODIO CLORURO P.A. EMSURE ACS,ISO,REAG. PH EUR PRESENTACION X 500 GRS MARCA MERCK</v>
      </c>
      <c r="D5" s="4" t="str">
        <f>+'[2]MODELO COSTEO 16 MAYO'!G18</f>
        <v>ARTILAB</v>
      </c>
      <c r="E5" s="2">
        <f>+'[2]MODELO COSTEO 16 MAYO'!I18</f>
        <v>2</v>
      </c>
      <c r="F5" s="5">
        <f>+'[2]MODELO COSTEO 16 MAYO'!AB18</f>
        <v>16.911405000748726</v>
      </c>
      <c r="G5" s="5">
        <f t="shared" si="0"/>
        <v>33.822810001497452</v>
      </c>
      <c r="H5" s="6">
        <f>+'[2]SOLICITUD '!L22</f>
        <v>0.19</v>
      </c>
      <c r="I5" s="5">
        <f t="shared" si="1"/>
        <v>6.4263339002845159</v>
      </c>
      <c r="J5" s="5">
        <f t="shared" si="2"/>
        <v>40.24914390178197</v>
      </c>
    </row>
    <row r="6" spans="2:11" x14ac:dyDescent="0.35">
      <c r="B6" s="2">
        <f>+'[2]MODELO COSTEO 16 MAYO'!D19</f>
        <v>1017752500</v>
      </c>
      <c r="C6" s="3" t="str">
        <f>+'[2]MODELO COSTEO 16 MAYO'!E19</f>
        <v>BENCINA DE PETROLEO P.A., INTERVALO DE EBULLICION 40-60 GRAD C EMSURE® ACS,ISO EN PRESENTACIÓN 2,5 L</v>
      </c>
      <c r="D6" s="4" t="str">
        <f>+'[2]MODELO COSTEO 16 MAYO'!G19</f>
        <v>ARTILAB</v>
      </c>
      <c r="E6" s="2">
        <f>+'[2]MODELO COSTEO 16 MAYO'!I19</f>
        <v>2</v>
      </c>
      <c r="F6" s="5">
        <f>+'[2]MODELO COSTEO 16 MAYO'!AB19</f>
        <v>75.576485796449489</v>
      </c>
      <c r="G6" s="5">
        <f t="shared" si="0"/>
        <v>151.15297159289898</v>
      </c>
      <c r="H6" s="6">
        <f>+'[2]SOLICITUD '!L23</f>
        <v>0.19</v>
      </c>
      <c r="I6" s="5">
        <f t="shared" si="1"/>
        <v>28.719064602650807</v>
      </c>
      <c r="J6" s="5">
        <f t="shared" si="2"/>
        <v>179.87203619554978</v>
      </c>
    </row>
    <row r="7" spans="2:11" ht="15" thickBot="1" x14ac:dyDescent="0.4">
      <c r="B7" s="2">
        <f>+'[2]MODELO COSTEO 16 MAYO'!D20</f>
        <v>8187091000</v>
      </c>
      <c r="C7" s="3" t="str">
        <f>+'[2]MODELO COSTEO 16 MAYO'!E20</f>
        <v>GLICERINA ANHIDRO PARA SINTESIS EN PRESENTACIÓN 1 L</v>
      </c>
      <c r="D7" s="4" t="str">
        <f>+'[2]MODELO COSTEO 16 MAYO'!G20</f>
        <v>ARTILAB</v>
      </c>
      <c r="E7" s="2">
        <f>+'[2]MODELO COSTEO 16 MAYO'!I20</f>
        <v>2</v>
      </c>
      <c r="F7" s="5">
        <f>+'[2]MODELO COSTEO 16 MAYO'!AB20</f>
        <v>127.85022180566035</v>
      </c>
      <c r="G7" s="5">
        <f t="shared" si="0"/>
        <v>255.70044361132071</v>
      </c>
      <c r="H7" s="6">
        <v>0.19</v>
      </c>
      <c r="I7" s="5">
        <f t="shared" si="1"/>
        <v>48.583084286150935</v>
      </c>
      <c r="J7" s="5">
        <f t="shared" si="2"/>
        <v>304.28352789747163</v>
      </c>
    </row>
    <row r="8" spans="2:11" ht="15" thickBot="1" x14ac:dyDescent="0.4">
      <c r="B8" s="7" t="s">
        <v>6</v>
      </c>
      <c r="C8" s="8"/>
      <c r="D8" s="8"/>
      <c r="E8" s="8"/>
      <c r="F8" s="8"/>
      <c r="G8" s="9">
        <f>SUM(G3:G7)</f>
        <v>7834.7483652530791</v>
      </c>
      <c r="H8" s="10"/>
      <c r="I8" s="9">
        <f t="shared" ref="I8:J8" si="3">SUM(I3:I7)</f>
        <v>1488.6021893980851</v>
      </c>
      <c r="J8" s="9">
        <f t="shared" si="3"/>
        <v>9323.3505546511606</v>
      </c>
    </row>
    <row r="10" spans="2:11" x14ac:dyDescent="0.35">
      <c r="G10" s="11"/>
      <c r="H10" s="11"/>
      <c r="I10" s="11"/>
      <c r="J10" s="11"/>
      <c r="K10" s="11"/>
    </row>
    <row r="11" spans="2:11" x14ac:dyDescent="0.35">
      <c r="G11" s="11"/>
      <c r="H11" s="11"/>
      <c r="I11" s="11"/>
      <c r="J11" s="11"/>
      <c r="K11" s="11"/>
    </row>
    <row r="12" spans="2:11" x14ac:dyDescent="0.35">
      <c r="G12" s="11"/>
      <c r="H12" s="11"/>
      <c r="I12" s="11"/>
      <c r="J12" s="11"/>
      <c r="K12" s="11"/>
    </row>
    <row r="13" spans="2:11" x14ac:dyDescent="0.35">
      <c r="G13" s="11"/>
      <c r="H13" s="11"/>
      <c r="I13" s="11"/>
      <c r="J13" s="11"/>
      <c r="K13" s="11"/>
    </row>
    <row r="14" spans="2:11" x14ac:dyDescent="0.35">
      <c r="G14" s="11"/>
      <c r="H14" s="11"/>
      <c r="I14" s="11"/>
      <c r="J14" s="11"/>
      <c r="K14" s="11"/>
    </row>
    <row r="15" spans="2:11" x14ac:dyDescent="0.35">
      <c r="G15" s="11"/>
      <c r="H15" s="11"/>
      <c r="I15" s="11"/>
      <c r="J15" s="11"/>
      <c r="K15" s="11"/>
    </row>
    <row r="16" spans="2:11" x14ac:dyDescent="0.35">
      <c r="G16" s="11"/>
      <c r="H16" s="11"/>
      <c r="I16" s="11"/>
      <c r="J16" s="11"/>
      <c r="K16" s="11"/>
    </row>
    <row r="17" spans="7:11" x14ac:dyDescent="0.35">
      <c r="G17" s="11"/>
      <c r="H17" s="11"/>
      <c r="I17" s="11"/>
      <c r="J17" s="11"/>
      <c r="K17" s="11"/>
    </row>
    <row r="18" spans="7:11" x14ac:dyDescent="0.35">
      <c r="G18" s="11"/>
      <c r="H18" s="11"/>
      <c r="I18" s="11"/>
      <c r="J18" s="11"/>
      <c r="K18" s="11"/>
    </row>
    <row r="19" spans="7:11" x14ac:dyDescent="0.35">
      <c r="G19" s="11"/>
      <c r="H19" s="11"/>
      <c r="I19" s="11"/>
      <c r="J19" s="11"/>
      <c r="K19" s="11"/>
    </row>
    <row r="20" spans="7:11" x14ac:dyDescent="0.35">
      <c r="G20" s="11"/>
      <c r="H20" s="11"/>
      <c r="I20" s="11"/>
      <c r="J20" s="11"/>
      <c r="K20" s="11"/>
    </row>
    <row r="21" spans="7:11" x14ac:dyDescent="0.35">
      <c r="G21" s="11"/>
      <c r="H21" s="11"/>
      <c r="I21" s="11"/>
      <c r="J21" s="11"/>
      <c r="K21" s="11"/>
    </row>
    <row r="22" spans="7:11" x14ac:dyDescent="0.35">
      <c r="G22" s="11"/>
      <c r="H22" s="11"/>
      <c r="I22" s="11"/>
      <c r="J22" s="11"/>
      <c r="K22" s="11"/>
    </row>
  </sheetData>
  <mergeCells count="1"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2024-05-16T17:40:02Z</dcterms:created>
  <dcterms:modified xsi:type="dcterms:W3CDTF">2024-05-16T17:40:30Z</dcterms:modified>
</cp:coreProperties>
</file>