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1244254C-D2CF-4D9C-B278-84CB4E05990A}" xr6:coauthVersionLast="47" xr6:coauthVersionMax="47" xr10:uidLastSave="{00000000-0000-0000-0000-000000000000}"/>
  <bookViews>
    <workbookView xWindow="-28920" yWindow="1515" windowWidth="29040" windowHeight="15720" xr2:uid="{604FB758-C6AC-4891-951D-17CDE26DEDB9}"/>
  </bookViews>
  <sheets>
    <sheet name="PRECIOS DE VENTA" sheetId="1" r:id="rId1"/>
  </sheets>
  <externalReferences>
    <externalReference r:id="rId2"/>
    <externalReference r:id="rId3"/>
  </externalReferences>
  <definedNames>
    <definedName name="TAX">'[2]FACTURACION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I9" i="1" s="1"/>
  <c r="J9" i="1" s="1"/>
  <c r="F9" i="1"/>
  <c r="E9" i="1"/>
  <c r="D9" i="1"/>
  <c r="C9" i="1"/>
  <c r="B9" i="1"/>
  <c r="F8" i="1"/>
  <c r="G8" i="1" s="1"/>
  <c r="I8" i="1" s="1"/>
  <c r="J8" i="1" s="1"/>
  <c r="E8" i="1"/>
  <c r="D8" i="1"/>
  <c r="C8" i="1"/>
  <c r="B8" i="1"/>
  <c r="F7" i="1"/>
  <c r="G7" i="1" s="1"/>
  <c r="I7" i="1" s="1"/>
  <c r="J7" i="1" s="1"/>
  <c r="E7" i="1"/>
  <c r="D7" i="1"/>
  <c r="C7" i="1"/>
  <c r="B7" i="1"/>
  <c r="G6" i="1"/>
  <c r="I6" i="1" s="1"/>
  <c r="J6" i="1" s="1"/>
  <c r="F6" i="1"/>
  <c r="E6" i="1"/>
  <c r="D6" i="1"/>
  <c r="C6" i="1"/>
  <c r="B6" i="1"/>
  <c r="F5" i="1"/>
  <c r="G5" i="1" s="1"/>
  <c r="E5" i="1"/>
  <c r="D5" i="1"/>
  <c r="C5" i="1"/>
  <c r="B5" i="1"/>
  <c r="G10" i="1" l="1"/>
  <c r="I5" i="1"/>
  <c r="J5" i="1" l="1"/>
  <c r="J10" i="1" s="1"/>
  <c r="I10" i="1"/>
</calcChain>
</file>

<file path=xl/sharedStrings.xml><?xml version="1.0" encoding="utf-8"?>
<sst xmlns="http://schemas.openxmlformats.org/spreadsheetml/2006/main" count="10" uniqueCount="10">
  <si>
    <t>REFERENCIA</t>
  </si>
  <si>
    <t>DESCRIPCION</t>
  </si>
  <si>
    <t>PROVEEDOR</t>
  </si>
  <si>
    <t>SUBTOTAL UNITARIO</t>
  </si>
  <si>
    <t>CANTIDAD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</si>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</sst>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</cellStyleXfs>
  <cellXfs count="12">
    <xf numFmtId="0" fontId="0" fillId="0" borderId="0" xfId="0"/>
    <xf numFmtId="0" fontId="5" fillId="2" borderId="1" xfId="3" applyFont="1" applyFill="1" applyBorder="1" applyAlignment="1">
      <alignment horizontal="center" vertical="center" wrapText="1"/>
    </xf>
    <xf numFmtId="1" fontId="0" fillId="0" borderId="1" xfId="0" applyNumberFormat="1" applyBorder="1"/>
    <xf numFmtId="2" fontId="0" fillId="0" borderId="1" xfId="0" applyNumberFormat="1" applyBorder="1"/>
    <xf numFmtId="44" fontId="0" fillId="0" borderId="1" xfId="2" applyFont="1" applyBorder="1"/>
    <xf numFmtId="1" fontId="0" fillId="0" borderId="1" xfId="2" applyNumberFormat="1" applyFont="1" applyBorder="1"/>
    <xf numFmtId="9" fontId="0" fillId="0" borderId="1" xfId="0" applyNumberForma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44" fontId="3" fillId="2" borderId="1" xfId="2" applyFont="1" applyFill="1" applyBorder="1"/>
    <xf numFmtId="43" fontId="0" fillId="0" borderId="0" xfId="1" applyFont="1"/>
  </cellXfs>
  <cellStyles count="4">
    <cellStyle name="Millares" xfId="1" builtinId="3"/>
    <cellStyle name="Moneda" xfId="2" builtinId="4"/>
    <cellStyle name="Normal" xfId="0" builtinId="0"/>
    <cellStyle name="Normal 3" xfId="3" xr:uid="{CC81954C-409F-49BB-AEA1-16D46EBC1C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PHY%202837.1-24%20UNIVERSIDAD%20DE%20CALDAS.xlsx" TargetMode="External"/><Relationship Id="rId1" Type="http://schemas.openxmlformats.org/officeDocument/2006/relationships/externalLinkPath" Target="/Costos/PRECIOS/ANALISIS%20DE%20PRECIOS%20DE%20VENTA/PHY%202837.1-24%20UNIVERSIDAD%20DE%20CALD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"/>
      <sheetName val="LISTAS DESPLEGABLES"/>
      <sheetName val="MODELO COSTEO"/>
      <sheetName val="PRECIOS DE VENTA"/>
      <sheetName val="ERI PROYECTADO"/>
      <sheetName val="COMENTARIOS "/>
    </sheetNames>
    <sheetDataSet>
      <sheetData sheetId="0"/>
      <sheetData sheetId="1"/>
      <sheetData sheetId="2">
        <row r="16">
          <cell r="D16" t="str">
            <v>11229-30</v>
          </cell>
          <cell r="E16" t="str">
            <v>Accesorio para medición de velocidad</v>
          </cell>
          <cell r="G16" t="str">
            <v>PHYWE</v>
          </cell>
          <cell r="I16">
            <v>2</v>
          </cell>
          <cell r="AB16">
            <v>6473502.5461356249</v>
          </cell>
        </row>
        <row r="17">
          <cell r="D17" t="str">
            <v>07122-00</v>
          </cell>
          <cell r="E17" t="str">
            <v>Multímetro digital, 3 1/2-visualizado de caracteres</v>
          </cell>
          <cell r="G17" t="str">
            <v>PHYWE</v>
          </cell>
          <cell r="I17">
            <v>6</v>
          </cell>
          <cell r="AB17">
            <v>763873.30044400354</v>
          </cell>
        </row>
        <row r="18">
          <cell r="D18" t="str">
            <v>06116-03</v>
          </cell>
          <cell r="E18" t="str">
            <v>REOSTATO, 330 OHMS, 160 W</v>
          </cell>
          <cell r="G18" t="str">
            <v>PHYWE</v>
          </cell>
          <cell r="I18">
            <v>1</v>
          </cell>
          <cell r="AB18">
            <v>2848341.120299675</v>
          </cell>
        </row>
        <row r="19">
          <cell r="D19" t="str">
            <v>06118-02</v>
          </cell>
          <cell r="E19" t="str">
            <v>REOSTATO, 1000 OHMS, 0,57A</v>
          </cell>
          <cell r="G19" t="str">
            <v>PHYWE</v>
          </cell>
          <cell r="I19">
            <v>1</v>
          </cell>
          <cell r="AB19">
            <v>2589401.0184542499</v>
          </cell>
        </row>
        <row r="20">
          <cell r="D20" t="str">
            <v>06110-02</v>
          </cell>
          <cell r="E20" t="str">
            <v>REOSTATO, 10 Ohm / 5,7 A</v>
          </cell>
          <cell r="G20" t="str">
            <v>PHYWE</v>
          </cell>
          <cell r="I20">
            <v>1</v>
          </cell>
          <cell r="AB20">
            <v>2848341.120299675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D475-0D64-41DE-A167-916403D99B1E}">
  <dimension ref="B4:J14"/>
  <sheetViews>
    <sheetView showGridLines="0" tabSelected="1" workbookViewId="0">
      <selection activeCell="C24" sqref="C24"/>
    </sheetView>
  </sheetViews>
  <sheetFormatPr baseColWidth="10" defaultRowHeight="14.5" x14ac:dyDescent="0.35"/>
  <cols>
    <col min="1" max="1" width="4.7265625" customWidth="1"/>
    <col min="2" max="2" width="18.1796875" customWidth="1"/>
    <col min="3" max="3" width="60.7265625" customWidth="1"/>
    <col min="4" max="5" width="18.1796875" customWidth="1"/>
    <col min="7" max="7" width="17.7265625" bestFit="1" customWidth="1"/>
    <col min="9" max="9" width="16.7265625" bestFit="1" customWidth="1"/>
    <col min="10" max="10" width="17.7265625" bestFit="1" customWidth="1"/>
  </cols>
  <sheetData>
    <row r="4" spans="2:10" ht="29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x14ac:dyDescent="0.35">
      <c r="B5" s="2" t="str">
        <f>'[1]MODELO COSTEO'!D16</f>
        <v>11229-30</v>
      </c>
      <c r="C5" s="2" t="str">
        <f>'[1]MODELO COSTEO'!E16</f>
        <v>Accesorio para medición de velocidad</v>
      </c>
      <c r="D5" s="3" t="str">
        <f>'[1]MODELO COSTEO'!G16</f>
        <v>PHYWE</v>
      </c>
      <c r="E5" s="4">
        <f>MROUND('[1]MODELO COSTEO'!AB16,100)</f>
        <v>6473500</v>
      </c>
      <c r="F5" s="5">
        <f>'[1]MODELO COSTEO'!I16</f>
        <v>2</v>
      </c>
      <c r="G5" s="4">
        <f t="shared" ref="G5:G9" si="0">F5*E5</f>
        <v>12947000</v>
      </c>
      <c r="H5" s="6">
        <v>0.19</v>
      </c>
      <c r="I5" s="4">
        <f t="shared" ref="I5:I9" si="1">H5*G5</f>
        <v>2459930</v>
      </c>
      <c r="J5" s="4">
        <f t="shared" ref="J5:J9" si="2">I5+G5</f>
        <v>15406930</v>
      </c>
    </row>
    <row r="6" spans="2:10" x14ac:dyDescent="0.35">
      <c r="B6" s="2" t="str">
        <f>'[1]MODELO COSTEO'!D17</f>
        <v>07122-00</v>
      </c>
      <c r="C6" s="2" t="str">
        <f>'[1]MODELO COSTEO'!E17</f>
        <v>Multímetro digital, 3 1/2-visualizado de caracteres</v>
      </c>
      <c r="D6" s="3" t="str">
        <f>'[1]MODELO COSTEO'!G17</f>
        <v>PHYWE</v>
      </c>
      <c r="E6" s="4">
        <f>MROUND('[1]MODELO COSTEO'!AB17,100)</f>
        <v>763900</v>
      </c>
      <c r="F6" s="5">
        <f>'[1]MODELO COSTEO'!I17</f>
        <v>6</v>
      </c>
      <c r="G6" s="4">
        <f t="shared" si="0"/>
        <v>4583400</v>
      </c>
      <c r="H6" s="6">
        <v>0.19</v>
      </c>
      <c r="I6" s="4">
        <f t="shared" si="1"/>
        <v>870846</v>
      </c>
      <c r="J6" s="4">
        <f t="shared" si="2"/>
        <v>5454246</v>
      </c>
    </row>
    <row r="7" spans="2:10" x14ac:dyDescent="0.35">
      <c r="B7" s="2" t="str">
        <f>'[1]MODELO COSTEO'!D18</f>
        <v>06116-03</v>
      </c>
      <c r="C7" s="2" t="str">
        <f>'[1]MODELO COSTEO'!E18</f>
        <v>REOSTATO, 330 OHMS, 160 W</v>
      </c>
      <c r="D7" s="3" t="str">
        <f>'[1]MODELO COSTEO'!G18</f>
        <v>PHYWE</v>
      </c>
      <c r="E7" s="4">
        <f>MROUND('[1]MODELO COSTEO'!AB18,100)</f>
        <v>2848300</v>
      </c>
      <c r="F7" s="5">
        <f>'[1]MODELO COSTEO'!I18</f>
        <v>1</v>
      </c>
      <c r="G7" s="4">
        <f t="shared" si="0"/>
        <v>2848300</v>
      </c>
      <c r="H7" s="6">
        <v>0.19</v>
      </c>
      <c r="I7" s="4">
        <f t="shared" si="1"/>
        <v>541177</v>
      </c>
      <c r="J7" s="4">
        <f t="shared" si="2"/>
        <v>3389477</v>
      </c>
    </row>
    <row r="8" spans="2:10" x14ac:dyDescent="0.35">
      <c r="B8" s="2" t="str">
        <f>'[1]MODELO COSTEO'!D19</f>
        <v>06118-02</v>
      </c>
      <c r="C8" s="2" t="str">
        <f>'[1]MODELO COSTEO'!E19</f>
        <v>REOSTATO, 1000 OHMS, 0,57A</v>
      </c>
      <c r="D8" s="3" t="str">
        <f>'[1]MODELO COSTEO'!G19</f>
        <v>PHYWE</v>
      </c>
      <c r="E8" s="4">
        <f>MROUND('[1]MODELO COSTEO'!AB19,100)</f>
        <v>2589400</v>
      </c>
      <c r="F8" s="5">
        <f>'[1]MODELO COSTEO'!I19</f>
        <v>1</v>
      </c>
      <c r="G8" s="4">
        <f t="shared" si="0"/>
        <v>2589400</v>
      </c>
      <c r="H8" s="6">
        <v>0.19</v>
      </c>
      <c r="I8" s="4">
        <f t="shared" si="1"/>
        <v>491986</v>
      </c>
      <c r="J8" s="4">
        <f t="shared" si="2"/>
        <v>3081386</v>
      </c>
    </row>
    <row r="9" spans="2:10" x14ac:dyDescent="0.35">
      <c r="B9" s="2" t="str">
        <f>'[1]MODELO COSTEO'!D20</f>
        <v>06110-02</v>
      </c>
      <c r="C9" s="2" t="str">
        <f>'[1]MODELO COSTEO'!E20</f>
        <v>REOSTATO, 10 Ohm / 5,7 A</v>
      </c>
      <c r="D9" s="3" t="str">
        <f>'[1]MODELO COSTEO'!G20</f>
        <v>PHYWE</v>
      </c>
      <c r="E9" s="4">
        <f>MROUND('[1]MODELO COSTEO'!AB20,100)</f>
        <v>2848300</v>
      </c>
      <c r="F9" s="5">
        <f>'[1]MODELO COSTEO'!I20</f>
        <v>1</v>
      </c>
      <c r="G9" s="4">
        <f t="shared" si="0"/>
        <v>2848300</v>
      </c>
      <c r="H9" s="6">
        <v>0.19</v>
      </c>
      <c r="I9" s="4">
        <f t="shared" si="1"/>
        <v>541177</v>
      </c>
      <c r="J9" s="4">
        <f t="shared" si="2"/>
        <v>3389477</v>
      </c>
    </row>
    <row r="10" spans="2:10" x14ac:dyDescent="0.35">
      <c r="B10" s="7" t="s">
        <v>9</v>
      </c>
      <c r="C10" s="8"/>
      <c r="D10" s="8"/>
      <c r="E10" s="8"/>
      <c r="F10" s="9"/>
      <c r="G10" s="10">
        <f>SUM(G5:G9)</f>
        <v>25816400</v>
      </c>
      <c r="H10" s="10"/>
      <c r="I10" s="10">
        <f>SUM(I5:I9)</f>
        <v>4905116</v>
      </c>
      <c r="J10" s="10">
        <f t="shared" ref="J10" si="3">SUM(J5:J9)</f>
        <v>30721516</v>
      </c>
    </row>
    <row r="11" spans="2:10" x14ac:dyDescent="0.35">
      <c r="E11" s="11"/>
    </row>
    <row r="12" spans="2:10" x14ac:dyDescent="0.35">
      <c r="E12" s="11"/>
    </row>
    <row r="13" spans="2:10" x14ac:dyDescent="0.35">
      <c r="E13" s="11"/>
    </row>
    <row r="14" spans="2:10" x14ac:dyDescent="0.35">
      <c r="E14" s="11"/>
    </row>
  </sheetData>
  <mergeCells count="1">
    <mergeCell ref="B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2024-04-08T23:27:49Z</dcterms:created>
  <dcterms:modified xsi:type="dcterms:W3CDTF">2024-04-08T23:28:16Z</dcterms:modified>
</cp:coreProperties>
</file>