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B47E4C62-D4C2-4A61-9F2C-A83663569E6A}" xr6:coauthVersionLast="47" xr6:coauthVersionMax="47" xr10:uidLastSave="{00000000-0000-0000-0000-000000000000}"/>
  <bookViews>
    <workbookView xWindow="-28920" yWindow="1515" windowWidth="29040" windowHeight="15720" xr2:uid="{4136C020-22B4-40A0-A040-382F815F50D3}"/>
  </bookViews>
  <sheets>
    <sheet name="PRECIOS DE VENTA" sheetId="1" r:id="rId1"/>
  </sheets>
  <externalReferences>
    <externalReference r:id="rId2"/>
    <externalReference r:id="rId3"/>
    <externalReference r:id="rId4"/>
  </externalReferences>
  <definedNames>
    <definedName name="TAX" localSheetId="0">'[3]FACTURACION ESPERADA X CANAL '!$A$48</definedName>
    <definedName name="TAX">'[3]FACTURACION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I7" i="1" s="1"/>
  <c r="J7" i="1" s="1"/>
  <c r="E7" i="1"/>
  <c r="D7" i="1"/>
  <c r="C7" i="1"/>
  <c r="B7" i="1"/>
  <c r="G6" i="1"/>
  <c r="I6" i="1" s="1"/>
  <c r="J6" i="1" s="1"/>
  <c r="F6" i="1"/>
  <c r="E6" i="1"/>
  <c r="D6" i="1"/>
  <c r="C6" i="1"/>
  <c r="B6" i="1"/>
  <c r="F5" i="1"/>
  <c r="G5" i="1" s="1"/>
  <c r="I5" i="1" s="1"/>
  <c r="J5" i="1" s="1"/>
  <c r="E5" i="1"/>
  <c r="D5" i="1"/>
  <c r="C5" i="1"/>
  <c r="B5" i="1"/>
  <c r="F4" i="1"/>
  <c r="G4" i="1" s="1"/>
  <c r="I4" i="1" s="1"/>
  <c r="J4" i="1" s="1"/>
  <c r="E4" i="1"/>
  <c r="D4" i="1"/>
  <c r="C4" i="1"/>
  <c r="B4" i="1"/>
  <c r="G3" i="1"/>
  <c r="F3" i="1"/>
  <c r="E3" i="1"/>
  <c r="D3" i="1"/>
  <c r="C3" i="1"/>
  <c r="B3" i="1"/>
  <c r="D2" i="1"/>
  <c r="C2" i="1"/>
  <c r="B2" i="1"/>
  <c r="G8" i="1" l="1"/>
  <c r="I3" i="1"/>
  <c r="J3" i="1" l="1"/>
  <c r="J8" i="1" s="1"/>
  <c r="I8" i="1"/>
</calcChain>
</file>

<file path=xl/sharedStrings.xml><?xml version="1.0" encoding="utf-8"?>
<sst xmlns="http://schemas.openxmlformats.org/spreadsheetml/2006/main" count="7" uniqueCount="7">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</sst>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EUR]\ * #,##0.00_-;\-[$EUR]\ * #,##0.00_-;_-[$EUR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2" applyNumberFormat="1" applyFont="1" applyFill="1" applyBorder="1" applyAlignment="1"/>
    <xf numFmtId="42" fontId="5" fillId="2" borderId="5" xfId="2" applyNumberFormat="1" applyFont="1" applyFill="1" applyBorder="1" applyAlignment="1"/>
  </cellXfs>
  <cellStyles count="3">
    <cellStyle name="Normal" xfId="0" builtinId="0"/>
    <cellStyle name="Normal 3" xfId="1" xr:uid="{E9E711E2-E259-405D-A5F9-F532FB6A0A81}"/>
    <cellStyle name="Porcentaje 2" xfId="2" xr:uid="{FA9EA915-4306-4246-B133-4FA048469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os/PRECIOS/ANALISIS%20DE%20PRECIOS%20DE%20VENTA/PHY%202751-23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40-24%20UNIVERSIDAD%20CATOLICA%20DE%20PEREIRA.xlsx" TargetMode="External"/><Relationship Id="rId1" Type="http://schemas.openxmlformats.org/officeDocument/2006/relationships/externalLinkPath" Target="/Costos/PRECIOS/ANALISIS%20DE%20PRECIOS%20DE%20VENTA/PHY-2840-24%20UNIVERSIDAD%20CATOLICA%20DE%20PEREIR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ITUD"/>
      <sheetName val="LISTAS DESPLEGABLES"/>
      <sheetName val="MODELO COSTEO "/>
      <sheetName val="ERI PROYECTADO"/>
      <sheetName val="PRECIOS DE VENTA"/>
    </sheetNames>
    <sheetDataSet>
      <sheetData sheetId="0">
        <row r="9">
          <cell r="C9" t="str">
            <v xml:space="preserve">Ejecutivo Comercial </v>
          </cell>
        </row>
        <row r="19">
          <cell r="A19" t="str">
            <v>REFERENCIA</v>
          </cell>
          <cell r="F19" t="str">
            <v>DESCRIPCION</v>
          </cell>
          <cell r="H19" t="str">
            <v>PROVEEDOR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"/>
      <sheetName val="GASTOS"/>
      <sheetName val="LISTAS DESPLEGABLES"/>
      <sheetName val="MODELO COSTEO"/>
      <sheetName val="ERI PROYECTADO"/>
      <sheetName val="PRECIOS DE VENTA"/>
      <sheetName val="COMENTARIOS "/>
    </sheetNames>
    <sheetDataSet>
      <sheetData sheetId="0"/>
      <sheetData sheetId="1"/>
      <sheetData sheetId="2"/>
      <sheetData sheetId="3">
        <row r="16">
          <cell r="D16" t="str">
            <v>25274-88D</v>
          </cell>
          <cell r="E16" t="str">
            <v>TESS advanced Física, set básico Calor 1, WE-1</v>
          </cell>
          <cell r="G16" t="str">
            <v>PHYWE</v>
          </cell>
          <cell r="I16">
            <v>1</v>
          </cell>
          <cell r="AB16">
            <v>1254.4227517287065</v>
          </cell>
        </row>
        <row r="17">
          <cell r="D17" t="str">
            <v>32180-00</v>
          </cell>
          <cell r="E17" t="str">
            <v xml:space="preserve">Mechero Bunsen con cartucho de gas, 220 g </v>
          </cell>
          <cell r="G17" t="str">
            <v>PHYWE</v>
          </cell>
          <cell r="I17">
            <v>1</v>
          </cell>
          <cell r="AB17">
            <v>148.76797010879713</v>
          </cell>
        </row>
        <row r="18">
          <cell r="D18" t="str">
            <v>EAK-P-6125</v>
          </cell>
          <cell r="E18" t="str">
            <v>Fuente de alimentación de laboratorio AC/DC 1 - 15 V/5 A</v>
          </cell>
          <cell r="G18" t="str">
            <v>PHYWE</v>
          </cell>
          <cell r="I18">
            <v>1</v>
          </cell>
          <cell r="AB18">
            <v>614.72048026087873</v>
          </cell>
        </row>
        <row r="19">
          <cell r="D19" t="str">
            <v>13456-88</v>
          </cell>
          <cell r="E19" t="str">
            <v>TESS advanced Calor 1, consumibles para 10 grupos</v>
          </cell>
          <cell r="G19" t="str">
            <v>PHYWE</v>
          </cell>
          <cell r="I19">
            <v>1</v>
          </cell>
          <cell r="AB19">
            <v>271.71206616097288</v>
          </cell>
        </row>
        <row r="20">
          <cell r="D20" t="str">
            <v>25287-88D</v>
          </cell>
          <cell r="E20" t="str">
            <v>TESS advanced Ciencias Aplicadas, Set básico Energías Renovables Fundamentos y Energía Térmica, EN-BS</v>
          </cell>
          <cell r="G20" t="str">
            <v>PHYWE</v>
          </cell>
          <cell r="I20">
            <v>1</v>
          </cell>
          <cell r="AB20">
            <v>2711.2260816620219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8179-DBC5-4803-BC51-817A4FA6887C}">
  <dimension ref="B2:J8"/>
  <sheetViews>
    <sheetView showGridLines="0" tabSelected="1" workbookViewId="0">
      <selection activeCell="I12" sqref="I12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66.7265625" customWidth="1"/>
    <col min="4" max="5" width="18.1796875" customWidth="1"/>
    <col min="7" max="7" width="16.7265625" bestFit="1" customWidth="1"/>
    <col min="9" max="9" width="16.1796875" bestFit="1" customWidth="1"/>
    <col min="10" max="10" width="16.7265625" bestFit="1" customWidth="1"/>
  </cols>
  <sheetData>
    <row r="2" spans="2:10" ht="29" x14ac:dyDescent="0.35">
      <c r="B2" s="1" t="str">
        <f>+[1]SOLICITUD!A19</f>
        <v>REFERENCIA</v>
      </c>
      <c r="C2" s="1" t="str">
        <f>+[1]SOLICITUD!F19</f>
        <v>DESCRIPCION</v>
      </c>
      <c r="D2" s="1" t="str">
        <f>+[1]SOLICITUD!H19</f>
        <v>PROVEEDOR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2:10" x14ac:dyDescent="0.35">
      <c r="B3" s="2" t="str">
        <f>+'[2]MODELO COSTEO'!D16</f>
        <v>25274-88D</v>
      </c>
      <c r="C3" s="2" t="str">
        <f>+'[2]MODELO COSTEO'!E16</f>
        <v>TESS advanced Física, set básico Calor 1, WE-1</v>
      </c>
      <c r="D3" s="3" t="str">
        <f>+'[2]MODELO COSTEO'!G16</f>
        <v>PHYWE</v>
      </c>
      <c r="E3" s="4">
        <f>+'[2]MODELO COSTEO'!AB16</f>
        <v>1254.4227517287065</v>
      </c>
      <c r="F3" s="2">
        <f>+'[2]MODELO COSTEO'!I16</f>
        <v>1</v>
      </c>
      <c r="G3" s="4">
        <f>F3*E3</f>
        <v>1254.4227517287065</v>
      </c>
      <c r="H3" s="5">
        <v>0.19</v>
      </c>
      <c r="I3" s="4">
        <f>H3*G3</f>
        <v>238.34032282845425</v>
      </c>
      <c r="J3" s="4">
        <f>I3+G3</f>
        <v>1492.7630745571607</v>
      </c>
    </row>
    <row r="4" spans="2:10" x14ac:dyDescent="0.35">
      <c r="B4" s="2" t="str">
        <f>+'[2]MODELO COSTEO'!D17</f>
        <v>32180-00</v>
      </c>
      <c r="C4" s="2" t="str">
        <f>+'[2]MODELO COSTEO'!E17</f>
        <v xml:space="preserve">Mechero Bunsen con cartucho de gas, 220 g </v>
      </c>
      <c r="D4" s="3" t="str">
        <f>+'[2]MODELO COSTEO'!G17</f>
        <v>PHYWE</v>
      </c>
      <c r="E4" s="4">
        <f>+'[2]MODELO COSTEO'!AB17</f>
        <v>148.76797010879713</v>
      </c>
      <c r="F4" s="2">
        <f>+'[2]MODELO COSTEO'!I17</f>
        <v>1</v>
      </c>
      <c r="G4" s="4">
        <f t="shared" ref="G4:G7" si="0">F4*E4</f>
        <v>148.76797010879713</v>
      </c>
      <c r="H4" s="5">
        <v>0.19</v>
      </c>
      <c r="I4" s="4">
        <f t="shared" ref="I4:I7" si="1">H4*G4</f>
        <v>28.265914320671456</v>
      </c>
      <c r="J4" s="4">
        <f t="shared" ref="J4:J7" si="2">I4+G4</f>
        <v>177.03388442946857</v>
      </c>
    </row>
    <row r="5" spans="2:10" x14ac:dyDescent="0.35">
      <c r="B5" s="2" t="str">
        <f>+'[2]MODELO COSTEO'!D18</f>
        <v>EAK-P-6125</v>
      </c>
      <c r="C5" s="2" t="str">
        <f>+'[2]MODELO COSTEO'!E18</f>
        <v>Fuente de alimentación de laboratorio AC/DC 1 - 15 V/5 A</v>
      </c>
      <c r="D5" s="3" t="str">
        <f>+'[2]MODELO COSTEO'!G18</f>
        <v>PHYWE</v>
      </c>
      <c r="E5" s="4">
        <f>+'[2]MODELO COSTEO'!AB18</f>
        <v>614.72048026087873</v>
      </c>
      <c r="F5" s="2">
        <f>+'[2]MODELO COSTEO'!I18</f>
        <v>1</v>
      </c>
      <c r="G5" s="4">
        <f t="shared" si="0"/>
        <v>614.72048026087873</v>
      </c>
      <c r="H5" s="5">
        <v>0.19</v>
      </c>
      <c r="I5" s="4">
        <f t="shared" si="1"/>
        <v>116.79689124956695</v>
      </c>
      <c r="J5" s="4">
        <f t="shared" si="2"/>
        <v>731.51737151044563</v>
      </c>
    </row>
    <row r="6" spans="2:10" x14ac:dyDescent="0.35">
      <c r="B6" s="2" t="str">
        <f>+'[2]MODELO COSTEO'!D19</f>
        <v>13456-88</v>
      </c>
      <c r="C6" s="2" t="str">
        <f>+'[2]MODELO COSTEO'!E19</f>
        <v>TESS advanced Calor 1, consumibles para 10 grupos</v>
      </c>
      <c r="D6" s="3" t="str">
        <f>+'[2]MODELO COSTEO'!G19</f>
        <v>PHYWE</v>
      </c>
      <c r="E6" s="4">
        <f>+'[2]MODELO COSTEO'!AB19</f>
        <v>271.71206616097288</v>
      </c>
      <c r="F6" s="2">
        <f>+'[2]MODELO COSTEO'!I19</f>
        <v>1</v>
      </c>
      <c r="G6" s="4">
        <f t="shared" si="0"/>
        <v>271.71206616097288</v>
      </c>
      <c r="H6" s="5">
        <v>0.19</v>
      </c>
      <c r="I6" s="4">
        <f t="shared" si="1"/>
        <v>51.625292570584847</v>
      </c>
      <c r="J6" s="4">
        <f t="shared" si="2"/>
        <v>323.33735873155774</v>
      </c>
    </row>
    <row r="7" spans="2:10" ht="15" thickBot="1" x14ac:dyDescent="0.4">
      <c r="B7" s="2" t="str">
        <f>+'[2]MODELO COSTEO'!D20</f>
        <v>25287-88D</v>
      </c>
      <c r="C7" s="2" t="str">
        <f>+'[2]MODELO COSTEO'!E20</f>
        <v>TESS advanced Ciencias Aplicadas, Set básico Energías Renovables Fundamentos y Energía Térmica, EN-BS</v>
      </c>
      <c r="D7" s="3" t="str">
        <f>+'[2]MODELO COSTEO'!G20</f>
        <v>PHYWE</v>
      </c>
      <c r="E7" s="4">
        <f>+'[2]MODELO COSTEO'!AB20</f>
        <v>2711.2260816620219</v>
      </c>
      <c r="F7" s="2">
        <f>+'[2]MODELO COSTEO'!I20</f>
        <v>1</v>
      </c>
      <c r="G7" s="4">
        <f t="shared" si="0"/>
        <v>2711.2260816620219</v>
      </c>
      <c r="H7" s="5">
        <v>0.19</v>
      </c>
      <c r="I7" s="4">
        <f t="shared" si="1"/>
        <v>515.13295551578415</v>
      </c>
      <c r="J7" s="4">
        <f t="shared" si="2"/>
        <v>3226.3590371778059</v>
      </c>
    </row>
    <row r="8" spans="2:10" ht="15" thickBot="1" x14ac:dyDescent="0.4">
      <c r="B8" s="6" t="s">
        <v>6</v>
      </c>
      <c r="C8" s="7"/>
      <c r="D8" s="7"/>
      <c r="E8" s="7"/>
      <c r="F8" s="8"/>
      <c r="G8" s="9">
        <f>SUM(G3:G7)</f>
        <v>5000.8493499213773</v>
      </c>
      <c r="H8" s="10"/>
      <c r="I8" s="9">
        <f>SUM(I3:I7)</f>
        <v>950.16137648506174</v>
      </c>
      <c r="J8" s="9">
        <f>SUM(J3:J7)</f>
        <v>5951.0107264064391</v>
      </c>
    </row>
  </sheetData>
  <mergeCells count="1"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2024-04-19T17:13:05Z</dcterms:created>
  <dcterms:modified xsi:type="dcterms:W3CDTF">2024-04-19T17:13:39Z</dcterms:modified>
</cp:coreProperties>
</file>