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040" tabRatio="600" firstSheet="0" activeTab="2" autoFilterDateGrouping="1"/>
  </bookViews>
  <sheets>
    <sheet name="SOLICITUD" sheetId="1" state="visible" r:id="rId1"/>
    <sheet name="GASTOS" sheetId="2" state="visible" r:id="rId2"/>
    <sheet name="TARIFAS" sheetId="3" state="visible" r:id="rId3"/>
    <sheet name="INTRUCTIVO" sheetId="4" state="visible" r:id="rId4"/>
  </sheets>
  <externalReferences>
    <externalReference r:id="rId5"/>
  </externalReferences>
  <definedNames>
    <definedName name="TAX">'[1]FACTURACION ESPERADA X CANAL '!$A$48</definedName>
  </definedNames>
  <calcPr calcId="191029" fullCalcOnLoad="1"/>
</workbook>
</file>

<file path=xl/styles.xml><?xml version="1.0" encoding="utf-8"?>
<styleSheet xmlns="http://schemas.openxmlformats.org/spreadsheetml/2006/main">
  <numFmts count="10">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font>
      <name val="Calibri"/>
      <family val="2"/>
      <color theme="1"/>
      <sz val="11"/>
      <scheme val="minor"/>
    </font>
    <font>
      <name val="Calibri"/>
      <family val="2"/>
      <color theme="1"/>
      <sz val="11"/>
      <scheme val="minor"/>
    </font>
    <font>
      <name val="Arial"/>
      <family val="2"/>
      <color theme="1"/>
      <sz val="11"/>
    </font>
    <font>
      <name val="Arial"/>
      <family val="2"/>
      <color theme="1"/>
      <sz val="10"/>
    </font>
    <font>
      <name val="Arial"/>
      <family val="2"/>
      <b val="1"/>
      <sz val="10"/>
    </font>
    <font>
      <name val="Arial"/>
      <family val="2"/>
      <b val="1"/>
      <color theme="1"/>
      <sz val="10"/>
    </font>
    <font>
      <name val="Arial"/>
      <family val="2"/>
      <b val="1"/>
      <i val="1"/>
      <color rgb="FFFF0000"/>
      <sz val="10"/>
    </font>
    <font>
      <name val="Arial"/>
      <family val="2"/>
      <color theme="0"/>
      <sz val="10"/>
    </font>
    <font>
      <name val="Arial"/>
      <family val="2"/>
      <b val="1"/>
      <color theme="0"/>
      <sz val="10"/>
    </font>
    <font>
      <name val="Calibri Light"/>
      <family val="2"/>
      <b val="1"/>
      <color theme="1"/>
      <sz val="11"/>
      <scheme val="major"/>
    </font>
    <font>
      <name val="Calibri Light"/>
      <family val="2"/>
      <sz val="11"/>
      <scheme val="major"/>
    </font>
    <font>
      <name val="Calibri Light"/>
      <family val="2"/>
      <b val="1"/>
      <sz val="12"/>
    </font>
    <font>
      <name val="Calibri Light"/>
      <family val="2"/>
      <b val="1"/>
      <color theme="1"/>
      <sz val="11"/>
    </font>
    <font>
      <name val="Calibri Light"/>
      <family val="2"/>
      <color theme="1"/>
      <sz val="11"/>
    </font>
    <font>
      <name val="Calibri Light"/>
      <family val="2"/>
      <b val="1"/>
      <color theme="1"/>
      <sz val="10"/>
    </font>
    <font>
      <name val="Calibri Light"/>
      <family val="2"/>
      <sz val="10"/>
    </font>
    <font>
      <name val="Calibri Light"/>
      <family val="2"/>
      <color theme="1"/>
      <sz val="10"/>
    </font>
    <font>
      <name val="Calibri Light"/>
      <family val="2"/>
      <b val="1"/>
      <sz val="10"/>
    </font>
    <font>
      <name val="Calibri Light"/>
      <family val="2"/>
      <b val="1"/>
      <sz val="11"/>
      <scheme val="major"/>
    </font>
    <font>
      <name val="Calibri Light"/>
      <family val="2"/>
      <color theme="1"/>
      <sz val="11"/>
      <scheme val="major"/>
    </font>
    <font>
      <name val="Calibri"/>
      <family val="2"/>
      <color theme="1"/>
      <sz val="12"/>
      <scheme val="minor"/>
    </font>
    <font>
      <name val="Montserrat Light"/>
      <b val="1"/>
      <color theme="0"/>
      <sz val="10"/>
    </font>
    <font>
      <name val="Montserrat Light"/>
      <color theme="1"/>
      <sz val="10"/>
    </font>
    <font>
      <name val="Montserrat Light"/>
      <sz val="10"/>
    </font>
    <font>
      <name val="Montserrat Light"/>
      <family val="3"/>
      <color theme="1"/>
      <sz val="10"/>
    </font>
    <font>
      <name val="Calibri"/>
      <family val="2"/>
      <color theme="1"/>
      <sz val="10"/>
      <scheme val="minor"/>
    </font>
  </fonts>
  <fills count="7">
    <fill>
      <patternFill/>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
        <bgColor indexed="64"/>
      </patternFill>
    </fill>
    <fill>
      <patternFill patternType="solid">
        <fgColor theme="8" tint="0.7999816888943144"/>
        <bgColor indexed="64"/>
      </patternFill>
    </fill>
    <fill>
      <patternFill patternType="solid">
        <fgColor theme="8" tint="0.7999816888943144"/>
        <bgColor theme="0"/>
      </patternFill>
    </fill>
  </fills>
  <borders count="35">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right style="thin">
        <color rgb="FF000000"/>
      </right>
      <top/>
      <bottom/>
      <diagonal/>
    </border>
  </borders>
  <cellStyleXfs count="9">
    <xf numFmtId="0" fontId="1"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135">
    <xf numFmtId="0" fontId="0" fillId="0" borderId="0" pivotButton="0" quotePrefix="0" xfId="0"/>
    <xf numFmtId="0" fontId="3" fillId="0" borderId="0" pivotButton="0" quotePrefix="0" xfId="2"/>
    <xf numFmtId="164" fontId="3" fillId="0" borderId="0" applyAlignment="1" pivotButton="0" quotePrefix="0" xfId="2">
      <alignment horizontal="right"/>
    </xf>
    <xf numFmtId="0" fontId="3" fillId="0" borderId="0" applyAlignment="1" pivotButton="0" quotePrefix="0" xfId="2">
      <alignment horizontal="right"/>
    </xf>
    <xf numFmtId="0" fontId="4" fillId="2" borderId="1" applyAlignment="1" pivotButton="0" quotePrefix="0" xfId="2">
      <alignment horizontal="left" vertical="center"/>
    </xf>
    <xf numFmtId="0" fontId="4" fillId="2" borderId="2" applyAlignment="1" pivotButton="0" quotePrefix="0" xfId="2">
      <alignment horizontal="left" vertical="center"/>
    </xf>
    <xf numFmtId="9" fontId="3" fillId="0" borderId="3" applyAlignment="1" pivotButton="0" quotePrefix="0" xfId="3">
      <alignment horizontal="center" vertical="center"/>
    </xf>
    <xf numFmtId="0" fontId="4" fillId="2" borderId="4" applyAlignment="1" pivotButton="0" quotePrefix="0" xfId="2">
      <alignment horizontal="left" vertical="center"/>
    </xf>
    <xf numFmtId="0" fontId="4" fillId="2" borderId="5" applyAlignment="1" pivotButton="0" quotePrefix="0" xfId="2">
      <alignment horizontal="left" vertical="center"/>
    </xf>
    <xf numFmtId="9" fontId="3" fillId="0" borderId="6" applyAlignment="1" pivotButton="0" quotePrefix="0" xfId="3">
      <alignment horizontal="center" vertical="center"/>
    </xf>
    <xf numFmtId="165" fontId="5" fillId="0" borderId="6" applyAlignment="1" pivotButton="0" quotePrefix="0" xfId="3">
      <alignment horizontal="center" vertical="center"/>
    </xf>
    <xf numFmtId="0" fontId="3" fillId="0" borderId="6" applyAlignment="1" pivotButton="0" quotePrefix="0" xfId="3">
      <alignment vertical="center" wrapText="1"/>
    </xf>
    <xf numFmtId="0" fontId="3" fillId="0" borderId="6" applyAlignment="1" pivotButton="0" quotePrefix="0" xfId="3">
      <alignment vertical="center"/>
    </xf>
    <xf numFmtId="9" fontId="3" fillId="0" borderId="6" applyAlignment="1" pivotButton="0" quotePrefix="0" xfId="3">
      <alignment vertical="center"/>
    </xf>
    <xf numFmtId="0" fontId="4" fillId="2" borderId="15" applyAlignment="1" pivotButton="0" quotePrefix="0" xfId="2">
      <alignment horizontal="left" vertical="center"/>
    </xf>
    <xf numFmtId="0" fontId="4" fillId="2" borderId="16" applyAlignment="1" pivotButton="0" quotePrefix="0" xfId="2">
      <alignment horizontal="left" vertical="center"/>
    </xf>
    <xf numFmtId="166" fontId="3" fillId="0" borderId="17" applyAlignment="1" pivotButton="0" quotePrefix="0" xfId="1">
      <alignment vertical="center"/>
    </xf>
    <xf numFmtId="0" fontId="6" fillId="0" borderId="0" pivotButton="0" quotePrefix="0" xfId="2"/>
    <xf numFmtId="0" fontId="7" fillId="0" borderId="0" applyAlignment="1" pivotButton="0" quotePrefix="0" xfId="2">
      <alignment horizontal="center"/>
    </xf>
    <xf numFmtId="0" fontId="4" fillId="0" borderId="0" pivotButton="0" quotePrefix="0" xfId="2"/>
    <xf numFmtId="164" fontId="4" fillId="0" borderId="0" pivotButton="0" quotePrefix="0" xfId="2"/>
    <xf numFmtId="0" fontId="8" fillId="3" borderId="18" applyAlignment="1" pivotButton="0" quotePrefix="0" xfId="2">
      <alignment horizontal="center" vertical="center" wrapText="1"/>
    </xf>
    <xf numFmtId="0" fontId="7" fillId="0" borderId="0" applyAlignment="1" pivotButton="0" quotePrefix="0" xfId="2">
      <alignment vertical="center"/>
    </xf>
    <xf numFmtId="0" fontId="9" fillId="0" borderId="18" pivotButton="0" quotePrefix="0" xfId="0"/>
    <xf numFmtId="0" fontId="10" fillId="0" borderId="18" applyAlignment="1" pivotButton="0" quotePrefix="0" xfId="0">
      <alignment horizontal="center"/>
    </xf>
    <xf numFmtId="9" fontId="10" fillId="0" borderId="18" applyAlignment="1" pivotButton="0" quotePrefix="0" xfId="0">
      <alignment horizontal="center" vertical="center"/>
    </xf>
    <xf numFmtId="166" fontId="10" fillId="0" borderId="18" applyAlignment="1" pivotButton="0" quotePrefix="0" xfId="4">
      <alignment horizontal="right"/>
    </xf>
    <xf numFmtId="0" fontId="11" fillId="4" borderId="18" applyAlignment="1" pivotButton="0" quotePrefix="0" xfId="0">
      <alignment vertical="center" wrapText="1"/>
    </xf>
    <xf numFmtId="0" fontId="13" fillId="0" borderId="0" applyAlignment="1" pivotButton="0" quotePrefix="0" xfId="0">
      <alignment vertical="center"/>
    </xf>
    <xf numFmtId="166" fontId="13" fillId="0" borderId="0" applyAlignment="1" pivotButton="0" quotePrefix="0" xfId="4">
      <alignment vertical="center"/>
    </xf>
    <xf numFmtId="0" fontId="11" fillId="4" borderId="18" applyAlignment="1" pivotButton="0" quotePrefix="0" xfId="0">
      <alignment horizontal="center" vertical="center"/>
    </xf>
    <xf numFmtId="0" fontId="11" fillId="4" borderId="18" applyAlignment="1" pivotButton="0" quotePrefix="0" xfId="0">
      <alignment horizontal="center" vertical="center" wrapText="1"/>
    </xf>
    <xf numFmtId="166" fontId="11" fillId="4" borderId="18" applyAlignment="1" pivotButton="0" quotePrefix="0" xfId="4">
      <alignment horizontal="center" vertical="center" wrapText="1"/>
    </xf>
    <xf numFmtId="0" fontId="14" fillId="0" borderId="18" applyAlignment="1" pivotButton="0" quotePrefix="0" xfId="0">
      <alignment vertical="center" wrapText="1"/>
    </xf>
    <xf numFmtId="167" fontId="16" fillId="0" borderId="18" applyAlignment="1" pivotButton="0" quotePrefix="0" xfId="0">
      <alignment vertical="center" wrapText="1"/>
    </xf>
    <xf numFmtId="167" fontId="15" fillId="0" borderId="18" applyAlignment="1" pivotButton="0" quotePrefix="0" xfId="0">
      <alignment vertical="center" wrapText="1"/>
    </xf>
    <xf numFmtId="167" fontId="16" fillId="0" borderId="18" applyAlignment="1" pivotButton="0" quotePrefix="0" xfId="0">
      <alignment horizontal="right" vertical="center" wrapText="1"/>
    </xf>
    <xf numFmtId="166" fontId="13" fillId="0" borderId="18" applyAlignment="1" pivotButton="0" quotePrefix="0" xfId="4">
      <alignment vertical="center"/>
    </xf>
    <xf numFmtId="1" fontId="18" fillId="0" borderId="18" applyAlignment="1" pivotButton="0" quotePrefix="0" xfId="0">
      <alignment horizontal="center" vertical="center"/>
    </xf>
    <xf numFmtId="168" fontId="18" fillId="0" borderId="18" applyAlignment="1" pivotButton="0" quotePrefix="0" xfId="0">
      <alignment wrapText="1"/>
    </xf>
    <xf numFmtId="0" fontId="19" fillId="0" borderId="18" applyAlignment="1" pivotButton="0" quotePrefix="0" xfId="0">
      <alignment horizontal="left"/>
    </xf>
    <xf numFmtId="0" fontId="18" fillId="0" borderId="18" applyAlignment="1" pivotButton="0" quotePrefix="0" xfId="0">
      <alignment horizontal="center"/>
    </xf>
    <xf numFmtId="164" fontId="21" fillId="3" borderId="18" applyAlignment="1" pivotButton="0" quotePrefix="0" xfId="6">
      <alignment horizontal="center" vertical="center" wrapText="1"/>
    </xf>
    <xf numFmtId="0" fontId="21" fillId="3" borderId="18" applyAlignment="1" pivotButton="0" quotePrefix="0" xfId="6">
      <alignment horizontal="center" vertical="center" wrapText="1"/>
    </xf>
    <xf numFmtId="0" fontId="22" fillId="0" borderId="18" applyAlignment="1" pivotButton="0" quotePrefix="0" xfId="6">
      <alignment horizontal="left" wrapText="1"/>
    </xf>
    <xf numFmtId="169" fontId="22" fillId="0" borderId="18" applyAlignment="1" pivotButton="0" quotePrefix="0" xfId="7">
      <alignment horizontal="center" wrapText="1"/>
    </xf>
    <xf numFmtId="169" fontId="22" fillId="0" borderId="18" applyAlignment="1" pivotButton="0" quotePrefix="0" xfId="7">
      <alignment horizontal="center" vertical="center" wrapText="1"/>
    </xf>
    <xf numFmtId="169" fontId="23" fillId="0" borderId="18" applyAlignment="1" pivotButton="0" quotePrefix="0" xfId="7">
      <alignment horizontal="center" wrapText="1"/>
    </xf>
    <xf numFmtId="0" fontId="22" fillId="0" borderId="18" applyAlignment="1" pivotButton="0" quotePrefix="0" xfId="6">
      <alignment horizontal="left" vertical="center" wrapText="1"/>
    </xf>
    <xf numFmtId="0" fontId="22" fillId="0" borderId="18" applyAlignment="1" pivotButton="0" quotePrefix="0" xfId="8">
      <alignment horizontal="left" wrapText="1"/>
    </xf>
    <xf numFmtId="0" fontId="0" fillId="0" borderId="0" applyAlignment="1" pivotButton="0" quotePrefix="0" xfId="0">
      <alignment wrapText="1"/>
    </xf>
    <xf numFmtId="49" fontId="12" fillId="5" borderId="18" applyAlignment="1" pivotButton="0" quotePrefix="0" xfId="0">
      <alignment horizontal="center" vertical="center" wrapText="1"/>
    </xf>
    <xf numFmtId="1" fontId="12" fillId="5" borderId="18" applyAlignment="1" pivotButton="0" quotePrefix="0" xfId="0">
      <alignment horizontal="center" vertical="center" wrapText="1"/>
    </xf>
    <xf numFmtId="1" fontId="15" fillId="5" borderId="18" applyAlignment="1" pivotButton="0" quotePrefix="0" xfId="0">
      <alignment horizontal="center" vertical="center" wrapText="1"/>
    </xf>
    <xf numFmtId="49" fontId="3" fillId="0" borderId="6" applyAlignment="1" pivotButton="0" quotePrefix="0" xfId="3">
      <alignment vertical="center"/>
    </xf>
    <xf numFmtId="2" fontId="15" fillId="5" borderId="18" applyAlignment="1" pivotButton="0" quotePrefix="0" xfId="0">
      <alignment horizontal="center" vertical="center" wrapText="1"/>
    </xf>
    <xf numFmtId="170" fontId="17" fillId="6" borderId="18" applyAlignment="1" pivotButton="0" quotePrefix="0" xfId="4">
      <alignment vertical="center" wrapText="1"/>
    </xf>
    <xf numFmtId="171" fontId="17" fillId="6" borderId="18" applyAlignment="1" pivotButton="0" quotePrefix="0" xfId="4">
      <alignment vertical="center" wrapText="1"/>
    </xf>
    <xf numFmtId="172" fontId="10" fillId="0" borderId="18" applyAlignment="1" pivotButton="0" quotePrefix="0" xfId="0">
      <alignment horizontal="right"/>
    </xf>
    <xf numFmtId="166" fontId="3" fillId="0" borderId="20" applyAlignment="1" pivotButton="0" quotePrefix="0" xfId="1">
      <alignment vertical="center"/>
    </xf>
    <xf numFmtId="0" fontId="3" fillId="0" borderId="19" pivotButton="0" quotePrefix="0" xfId="2"/>
    <xf numFmtId="0" fontId="4" fillId="2" borderId="22" applyAlignment="1" pivotButton="0" quotePrefix="0" xfId="2">
      <alignment horizontal="left" vertical="center"/>
    </xf>
    <xf numFmtId="0" fontId="4" fillId="2" borderId="23" applyAlignment="1" pivotButton="0" quotePrefix="0" xfId="2">
      <alignment horizontal="left" vertical="center"/>
    </xf>
    <xf numFmtId="0" fontId="3" fillId="0" borderId="10" pivotButton="0" quotePrefix="0" xfId="2"/>
    <xf numFmtId="0" fontId="3" fillId="0" borderId="24" pivotButton="0" quotePrefix="0" xfId="2"/>
    <xf numFmtId="0" fontId="22" fillId="0" borderId="18" applyAlignment="1" pivotButton="0" quotePrefix="0" xfId="0">
      <alignment wrapText="1"/>
    </xf>
    <xf numFmtId="0" fontId="24" fillId="0" borderId="28" applyAlignment="1" pivotButton="0" quotePrefix="0" xfId="6">
      <alignment horizontal="left"/>
    </xf>
    <xf numFmtId="169" fontId="24" fillId="0" borderId="18" applyAlignment="1" pivotButton="0" quotePrefix="0" xfId="7">
      <alignment horizontal="center"/>
    </xf>
    <xf numFmtId="169" fontId="24" fillId="0" borderId="28" applyAlignment="1" pivotButton="0" quotePrefix="0" xfId="7">
      <alignment horizontal="center" vertical="center"/>
    </xf>
    <xf numFmtId="169" fontId="24" fillId="0" borderId="28" applyAlignment="1" pivotButton="0" quotePrefix="0" xfId="7">
      <alignment horizontal="center"/>
    </xf>
    <xf numFmtId="0" fontId="25" fillId="0" borderId="0" pivotButton="0" quotePrefix="0" xfId="0"/>
    <xf numFmtId="0" fontId="4" fillId="2" borderId="4" applyAlignment="1" pivotButton="0" quotePrefix="0" xfId="2">
      <alignment horizontal="left" vertical="center" wrapText="1"/>
    </xf>
    <xf numFmtId="0" fontId="4" fillId="2" borderId="5" applyAlignment="1" pivotButton="0" quotePrefix="0" xfId="2">
      <alignment horizontal="left" vertical="center" wrapText="1"/>
    </xf>
    <xf numFmtId="0" fontId="3" fillId="0" borderId="7" applyAlignment="1" pivotButton="0" quotePrefix="0" xfId="2">
      <alignment horizontal="center" vertical="center" wrapText="1"/>
    </xf>
    <xf numFmtId="0" fontId="3" fillId="0" borderId="8" applyAlignment="1" pivotButton="0" quotePrefix="0" xfId="2">
      <alignment horizontal="center" vertical="center" wrapText="1"/>
    </xf>
    <xf numFmtId="0" fontId="3" fillId="0" borderId="9" applyAlignment="1" pivotButton="0" quotePrefix="0" xfId="2">
      <alignment horizontal="center" vertical="center" wrapText="1"/>
    </xf>
    <xf numFmtId="0" fontId="3" fillId="0" borderId="10" applyAlignment="1" pivotButton="0" quotePrefix="0" xfId="2">
      <alignment horizontal="center" vertical="center" wrapText="1"/>
    </xf>
    <xf numFmtId="0" fontId="3" fillId="0" borderId="0" applyAlignment="1" pivotButton="0" quotePrefix="0" xfId="2">
      <alignment horizontal="center" vertical="center" wrapText="1"/>
    </xf>
    <xf numFmtId="0" fontId="3" fillId="0" borderId="11" applyAlignment="1" pivotButton="0" quotePrefix="0" xfId="2">
      <alignment horizontal="center" vertical="center" wrapText="1"/>
    </xf>
    <xf numFmtId="0" fontId="3" fillId="0" borderId="12" applyAlignment="1" pivotButton="0" quotePrefix="0" xfId="2">
      <alignment horizontal="center" vertical="center" wrapText="1"/>
    </xf>
    <xf numFmtId="0" fontId="3" fillId="0" borderId="13" applyAlignment="1" pivotButton="0" quotePrefix="0" xfId="2">
      <alignment horizontal="center" vertical="center" wrapText="1"/>
    </xf>
    <xf numFmtId="0" fontId="3" fillId="0" borderId="14" applyAlignment="1" pivotButton="0" quotePrefix="0" xfId="2">
      <alignment horizontal="center" vertical="center" wrapText="1"/>
    </xf>
    <xf numFmtId="0" fontId="4" fillId="2" borderId="12" applyAlignment="1" pivotButton="0" quotePrefix="0" xfId="2">
      <alignment horizontal="left" vertical="center"/>
    </xf>
    <xf numFmtId="0" fontId="4" fillId="2" borderId="21" applyAlignment="1" pivotButton="0" quotePrefix="0" xfId="2">
      <alignment horizontal="left" vertical="center"/>
    </xf>
    <xf numFmtId="0" fontId="0" fillId="0" borderId="25" applyAlignment="1" pivotButton="0" quotePrefix="0" xfId="0">
      <alignment horizontal="center" vertical="top"/>
    </xf>
    <xf numFmtId="0" fontId="0" fillId="0" borderId="26" applyAlignment="1" pivotButton="0" quotePrefix="0" xfId="0">
      <alignment horizontal="center" vertical="top"/>
    </xf>
    <xf numFmtId="0" fontId="0" fillId="0" borderId="27" applyAlignment="1" pivotButton="0" quotePrefix="0" xfId="0">
      <alignment horizontal="center" vertical="top"/>
    </xf>
    <xf numFmtId="0" fontId="0" fillId="0" borderId="7" applyAlignment="1" pivotButton="0" quotePrefix="0" xfId="0">
      <alignment horizontal="left" vertical="top" wrapText="1"/>
    </xf>
    <xf numFmtId="0" fontId="0" fillId="0" borderId="8" applyAlignment="1" pivotButton="0" quotePrefix="0" xfId="0">
      <alignment horizontal="left" vertical="top" wrapText="1"/>
    </xf>
    <xf numFmtId="0" fontId="0" fillId="0" borderId="9" applyAlignment="1" pivotButton="0" quotePrefix="0" xfId="0">
      <alignment horizontal="left" vertical="top" wrapText="1"/>
    </xf>
    <xf numFmtId="0" fontId="0" fillId="0" borderId="10" applyAlignment="1" pivotButton="0" quotePrefix="0" xfId="0">
      <alignment horizontal="left" vertical="top" wrapText="1"/>
    </xf>
    <xf numFmtId="0" fontId="0" fillId="0" borderId="0"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0" fillId="0" borderId="13" applyAlignment="1" pivotButton="0" quotePrefix="0" xfId="0">
      <alignment horizontal="left" vertical="top" wrapText="1"/>
    </xf>
    <xf numFmtId="0" fontId="0" fillId="0" borderId="14" applyAlignment="1" pivotButton="0" quotePrefix="0" xfId="0">
      <alignment horizontal="left" vertical="top" wrapText="1"/>
    </xf>
    <xf numFmtId="0" fontId="0" fillId="0" borderId="0" applyAlignment="1" pivotButton="0" quotePrefix="0" xfId="0">
      <alignment horizontal="center"/>
    </xf>
    <xf numFmtId="164" fontId="3" fillId="0" borderId="0" applyAlignment="1" pivotButton="0" quotePrefix="0" xfId="2">
      <alignment horizontal="right"/>
    </xf>
    <xf numFmtId="0" fontId="3" fillId="0" borderId="32" applyAlignment="1" pivotButton="0" quotePrefix="0" xfId="2">
      <alignment horizontal="center" vertical="center" wrapText="1"/>
    </xf>
    <xf numFmtId="0" fontId="0" fillId="0" borderId="8" pivotButton="0" quotePrefix="0" xfId="0"/>
    <xf numFmtId="0" fontId="0" fillId="0" borderId="9" pivotButton="0" quotePrefix="0" xfId="0"/>
    <xf numFmtId="0" fontId="4" fillId="2" borderId="29" applyAlignment="1" pivotButton="0" quotePrefix="0" xfId="2">
      <alignment horizontal="left" vertical="center" wrapText="1"/>
    </xf>
    <xf numFmtId="0" fontId="0" fillId="0" borderId="5" pivotButton="0" quotePrefix="0" xfId="0"/>
    <xf numFmtId="165" fontId="5" fillId="0" borderId="6" applyAlignment="1" pivotButton="0" quotePrefix="0" xfId="3">
      <alignment horizontal="center" vertical="center"/>
    </xf>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xf numFmtId="166" fontId="3" fillId="0" borderId="20" applyAlignment="1" pivotButton="0" quotePrefix="0" xfId="1">
      <alignment vertical="center"/>
    </xf>
    <xf numFmtId="0" fontId="4" fillId="2" borderId="33" applyAlignment="1" pivotButton="0" quotePrefix="0" xfId="2">
      <alignment horizontal="left" vertical="center"/>
    </xf>
    <xf numFmtId="0" fontId="0" fillId="0" borderId="21" pivotButton="0" quotePrefix="0" xfId="0"/>
    <xf numFmtId="164" fontId="4" fillId="0" borderId="0" pivotButton="0" quotePrefix="0" xfId="2"/>
    <xf numFmtId="172" fontId="10" fillId="0" borderId="18" applyAlignment="1" pivotButton="0" quotePrefix="0" xfId="0">
      <alignment horizontal="right"/>
    </xf>
    <xf numFmtId="166" fontId="10" fillId="0" borderId="18" applyAlignment="1" pivotButton="0" quotePrefix="0" xfId="4">
      <alignment horizontal="right"/>
    </xf>
    <xf numFmtId="166" fontId="13" fillId="0" borderId="0" applyAlignment="1" pivotButton="0" quotePrefix="0" xfId="4">
      <alignment vertical="center"/>
    </xf>
    <xf numFmtId="166" fontId="11" fillId="4" borderId="18" applyAlignment="1" pivotButton="0" quotePrefix="0" xfId="4">
      <alignment horizontal="center" vertical="center" wrapText="1"/>
    </xf>
    <xf numFmtId="0" fontId="0" fillId="0" borderId="32" applyAlignment="1" pivotButton="0" quotePrefix="0" xfId="0">
      <alignment horizontal="center" vertical="top"/>
    </xf>
    <xf numFmtId="0" fontId="0" fillId="0" borderId="32" applyAlignment="1" pivotButton="0" quotePrefix="0" xfId="0">
      <alignment horizontal="left" vertical="top" wrapText="1"/>
    </xf>
    <xf numFmtId="167" fontId="16" fillId="0" borderId="18" applyAlignment="1" pivotButton="0" quotePrefix="0" xfId="0">
      <alignment vertical="center" wrapText="1"/>
    </xf>
    <xf numFmtId="170" fontId="17" fillId="6" borderId="18" applyAlignment="1" pivotButton="0" quotePrefix="0" xfId="4">
      <alignment vertical="center" wrapText="1"/>
    </xf>
    <xf numFmtId="0" fontId="0" fillId="0" borderId="26" pivotButton="0" quotePrefix="0" xfId="0"/>
    <xf numFmtId="167" fontId="15" fillId="0" borderId="18" applyAlignment="1" pivotButton="0" quotePrefix="0" xfId="0">
      <alignment vertical="center" wrapText="1"/>
    </xf>
    <xf numFmtId="0" fontId="0" fillId="0" borderId="27" pivotButton="0" quotePrefix="0" xfId="0"/>
    <xf numFmtId="167" fontId="16" fillId="0" borderId="18" applyAlignment="1" pivotButton="0" quotePrefix="0" xfId="0">
      <alignment horizontal="right" vertical="center" wrapText="1"/>
    </xf>
    <xf numFmtId="171" fontId="17" fillId="6" borderId="18" applyAlignment="1" pivotButton="0" quotePrefix="0" xfId="4">
      <alignment vertical="center" wrapText="1"/>
    </xf>
    <xf numFmtId="166" fontId="13" fillId="0" borderId="18" applyAlignment="1" pivotButton="0" quotePrefix="0" xfId="4">
      <alignment vertical="center"/>
    </xf>
    <xf numFmtId="164" fontId="21" fillId="3" borderId="18" applyAlignment="1" pivotButton="0" quotePrefix="0" xfId="6">
      <alignment horizontal="center" vertical="center" wrapText="1"/>
    </xf>
    <xf numFmtId="169" fontId="22" fillId="0" borderId="18" applyAlignment="1" pivotButton="0" quotePrefix="0" xfId="7">
      <alignment horizontal="center" wrapText="1"/>
    </xf>
    <xf numFmtId="169" fontId="22" fillId="0" borderId="18" applyAlignment="1" pivotButton="0" quotePrefix="0" xfId="7">
      <alignment horizontal="center" vertical="center" wrapText="1"/>
    </xf>
    <xf numFmtId="169" fontId="23" fillId="0" borderId="18" applyAlignment="1" pivotButton="0" quotePrefix="0" xfId="7">
      <alignment horizontal="center" wrapText="1"/>
    </xf>
    <xf numFmtId="169" fontId="24" fillId="0" borderId="18" applyAlignment="1" pivotButton="0" quotePrefix="0" xfId="7">
      <alignment horizontal="center"/>
    </xf>
    <xf numFmtId="169" fontId="24" fillId="0" borderId="28" applyAlignment="1" pivotButton="0" quotePrefix="0" xfId="7">
      <alignment horizontal="center" vertical="center"/>
    </xf>
    <xf numFmtId="169" fontId="24" fillId="0" borderId="28" applyAlignment="1" pivotButton="0" quotePrefix="0" xfId="7">
      <alignment horizontal="center"/>
    </xf>
    <xf numFmtId="166" fontId="3" fillId="0" borderId="17" applyAlignment="1" pivotButton="0" quotePrefix="0" xfId="1">
      <alignment vertical="center"/>
    </xf>
  </cellXfs>
  <cellStyles count="9">
    <cellStyle name="Normal" xfId="0" builtinId="0"/>
    <cellStyle name="Moneda" xfId="1" builtinId="4"/>
    <cellStyle name="Normal 3" xfId="2"/>
    <cellStyle name="Normal 7" xfId="3"/>
    <cellStyle name="Moneda 12" xfId="4"/>
    <cellStyle name="Moneda 2 2" xfId="5"/>
    <cellStyle name="Normal 3 2" xfId="6"/>
    <cellStyle name="Millares 3 2" xfId="7"/>
    <cellStyle name="Normal 5" xf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styles" Target="styles.xml" Id="rId6" /><Relationship Type="http://schemas.openxmlformats.org/officeDocument/2006/relationships/theme" Target="theme/theme1.xml" Id="rId7" /></Relationships>
</file>

<file path=xl/externalLinks/_rels/externalLink1.xml.rels><Relationships xmlns="http://schemas.openxmlformats.org/package/2006/relationships"><Relationship Type="http://schemas.openxmlformats.org/officeDocument/2006/relationships/externalLinkPath" Target="file:///\\172.16.0.9\Files\Users\constanza.bravo\Documents\GERENCIA%20%20ADMON%20Y%20FINANCIERA\PRESUPUESTO%202021\ERI%20PROYECTADO%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Q105"/>
  <sheetViews>
    <sheetView showGridLines="0" topLeftCell="A3" zoomScale="90" zoomScaleNormal="90" workbookViewId="0">
      <selection activeCell="E14" sqref="E14"/>
    </sheetView>
  </sheetViews>
  <sheetFormatPr baseColWidth="10" defaultColWidth="10.85546875" defaultRowHeight="12.75"/>
  <cols>
    <col width="18.85546875" customWidth="1" style="1" min="1" max="1"/>
    <col width="7.5703125" bestFit="1" customWidth="1" style="1" min="2" max="2"/>
    <col width="14.28515625" customWidth="1" style="1" min="3" max="3"/>
    <col width="15.7109375" customWidth="1" style="1" min="4" max="4"/>
    <col width="38" customWidth="1" style="1" min="5" max="5"/>
    <col width="90" customWidth="1" style="1" min="6" max="6"/>
    <col width="18.5703125" customWidth="1" style="1" min="7" max="7"/>
    <col width="14.5703125" customWidth="1" style="1" min="8" max="8"/>
    <col width="12.85546875" customWidth="1" style="1" min="9" max="9"/>
    <col width="10.85546875" customWidth="1" style="1" min="10" max="10"/>
    <col width="17.5703125" customWidth="1" style="1" min="11" max="11"/>
    <col width="10.42578125" customWidth="1" style="1" min="12" max="12"/>
    <col width="25.85546875" customWidth="1" style="1" min="13" max="13"/>
    <col width="16" customWidth="1" style="1" min="14" max="14"/>
    <col width="20.140625" bestFit="1" customWidth="1" style="1" min="15" max="15"/>
    <col width="23.85546875" customWidth="1" style="1" min="16" max="16"/>
    <col width="10.85546875" customWidth="1" style="1" min="17" max="16384"/>
  </cols>
  <sheetData>
    <row r="1" ht="13.5" customHeight="1" thickBot="1">
      <c r="O1" s="97" t="n"/>
      <c r="P1" s="3" t="n"/>
      <c r="Q1" s="3" t="n"/>
    </row>
    <row r="2" ht="15.75" customHeight="1" thickBot="1">
      <c r="C2" s="4" t="inlineStr">
        <is>
          <t>ESTAMPILLAS</t>
        </is>
      </c>
      <c r="D2" s="5" t="n"/>
      <c r="E2" s="6" t="n">
        <v>0</v>
      </c>
    </row>
    <row r="3" ht="15.75" customHeight="1">
      <c r="C3" s="7" t="inlineStr">
        <is>
          <t>IMPREVISTOS</t>
        </is>
      </c>
      <c r="D3" s="8" t="n"/>
      <c r="E3" s="9" t="n">
        <v>0</v>
      </c>
      <c r="G3" s="98" t="inlineStr">
        <is>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is>
      </c>
      <c r="H3" s="99" t="n"/>
      <c r="I3" s="99" t="n"/>
      <c r="J3" s="100" t="n"/>
    </row>
    <row r="4" ht="15" customHeight="1">
      <c r="C4" s="101" t="inlineStr">
        <is>
          <t>GASTOS OPERACIONES</t>
        </is>
      </c>
      <c r="D4" s="102" t="n"/>
      <c r="E4" s="103">
        <f>GASTOS!F22</f>
        <v/>
      </c>
      <c r="G4" s="104" t="n"/>
      <c r="J4" s="105" t="n"/>
      <c r="M4" s="97" t="n"/>
      <c r="N4" s="3" t="n"/>
    </row>
    <row r="5" ht="15.75" customHeight="1">
      <c r="C5" s="7" t="inlineStr">
        <is>
          <t>TRANSPORTE NACIONAL</t>
        </is>
      </c>
      <c r="D5" s="8" t="n"/>
      <c r="E5" s="103" t="n"/>
      <c r="G5" s="104" t="n"/>
      <c r="J5" s="105" t="n"/>
    </row>
    <row r="6" ht="15" customHeight="1">
      <c r="C6" s="7" t="inlineStr">
        <is>
          <t xml:space="preserve">CLIENTE </t>
        </is>
      </c>
      <c r="D6" s="8" t="n"/>
      <c r="E6" s="11" t="inlineStr">
        <is>
          <t>UNIVERSIDAD DE QUINDIO</t>
        </is>
      </c>
      <c r="G6" s="104" t="n"/>
      <c r="J6" s="105" t="n"/>
    </row>
    <row r="7" ht="15" customHeight="1">
      <c r="C7" s="7" t="inlineStr">
        <is>
          <t xml:space="preserve">CANAL </t>
        </is>
      </c>
      <c r="D7" s="8" t="n"/>
      <c r="E7" s="12" t="inlineStr">
        <is>
          <t>IES</t>
        </is>
      </c>
      <c r="G7" s="104" t="n"/>
      <c r="J7" s="105" t="n"/>
    </row>
    <row r="8" ht="15" customHeight="1">
      <c r="C8" s="7" t="inlineStr">
        <is>
          <t xml:space="preserve">Key Account Manager (K.A.M) </t>
        </is>
      </c>
      <c r="D8" s="8" t="n"/>
      <c r="E8" s="12" t="inlineStr">
        <is>
          <t>JIMMY ORTIZ</t>
        </is>
      </c>
      <c r="G8" s="104" t="n"/>
      <c r="J8" s="105" t="n"/>
    </row>
    <row r="9" ht="15" customHeight="1">
      <c r="C9" s="7" t="inlineStr">
        <is>
          <t xml:space="preserve">Ejecutivo Comercial </t>
        </is>
      </c>
      <c r="D9" s="8" t="n"/>
      <c r="E9" s="12" t="n"/>
      <c r="G9" s="104" t="n"/>
      <c r="J9" s="105" t="n"/>
    </row>
    <row r="10" ht="15" customHeight="1">
      <c r="C10" s="7" t="inlineStr">
        <is>
          <t>Product Owner (P.O)</t>
        </is>
      </c>
      <c r="D10" s="8" t="n"/>
      <c r="E10" s="12" t="n"/>
      <c r="G10" s="104" t="n"/>
      <c r="J10" s="105" t="n"/>
    </row>
    <row r="11" ht="15" customHeight="1">
      <c r="C11" s="7" t="inlineStr">
        <is>
          <t xml:space="preserve">Proyect Manager (PM) </t>
        </is>
      </c>
      <c r="D11" s="8" t="n"/>
      <c r="E11" s="12" t="n"/>
      <c r="G11" s="104" t="n"/>
      <c r="J11" s="105" t="n"/>
      <c r="K11" s="3" t="n"/>
    </row>
    <row r="12" ht="15" customHeight="1">
      <c r="C12" s="7" t="inlineStr">
        <is>
          <t>E.L (Espercialista de Linea)</t>
        </is>
      </c>
      <c r="D12" s="8" t="n"/>
      <c r="E12" s="12" t="inlineStr">
        <is>
          <t>DAVID HERRERA</t>
        </is>
      </c>
      <c r="G12" s="104" t="n"/>
      <c r="J12" s="105" t="n"/>
      <c r="K12" s="3" t="n"/>
    </row>
    <row r="13">
      <c r="C13" s="7" t="inlineStr">
        <is>
          <t xml:space="preserve">Gerente de la P.M.O </t>
        </is>
      </c>
      <c r="D13" s="8" t="n"/>
      <c r="E13" s="12" t="n"/>
      <c r="G13" s="104" t="n"/>
      <c r="J13" s="105" t="n"/>
      <c r="K13" s="3" t="n"/>
    </row>
    <row r="14">
      <c r="C14" s="7" t="inlineStr">
        <is>
          <t xml:space="preserve">CIUDAD </t>
        </is>
      </c>
      <c r="D14" s="8" t="n"/>
      <c r="E14" s="54" t="inlineStr">
        <is>
          <t xml:space="preserve">ARMENIA </t>
        </is>
      </c>
      <c r="G14" s="104" t="n"/>
      <c r="J14" s="105" t="n"/>
      <c r="L14" s="97" t="n"/>
      <c r="M14" s="3" t="n"/>
      <c r="N14" s="3" t="n"/>
    </row>
    <row r="15" ht="13.5" customHeight="1" thickBot="1">
      <c r="C15" s="7" t="inlineStr">
        <is>
          <t>AÑO DE EJECUCION</t>
        </is>
      </c>
      <c r="D15" s="8" t="n"/>
      <c r="E15" s="12" t="inlineStr">
        <is>
          <t>Q3-2024</t>
        </is>
      </c>
      <c r="G15" s="106" t="n"/>
      <c r="H15" s="107" t="n"/>
      <c r="I15" s="107" t="n"/>
      <c r="J15" s="108" t="n"/>
      <c r="L15" s="97" t="n"/>
      <c r="M15" s="3" t="n"/>
      <c r="N15" s="3" t="n"/>
    </row>
    <row r="16" ht="15.75" customHeight="1">
      <c r="C16" s="61" t="inlineStr">
        <is>
          <t>PRESUPUESTO(SIN IVA)</t>
        </is>
      </c>
      <c r="D16" s="62" t="n"/>
      <c r="E16" s="109" t="inlineStr"/>
      <c r="F16" s="63" t="n"/>
      <c r="G16" s="17" t="inlineStr">
        <is>
          <t>Ojo este valor siempre va a ser sin IVA</t>
        </is>
      </c>
      <c r="J16" s="18" t="n">
        <v>5</v>
      </c>
      <c r="L16" s="97" t="n"/>
      <c r="M16" s="3" t="n"/>
      <c r="N16" s="3" t="n"/>
    </row>
    <row r="17" ht="15.75" customHeight="1" thickBot="1">
      <c r="C17" s="110" t="inlineStr">
        <is>
          <t>LA OFERTA SE REQUIERE EN</t>
        </is>
      </c>
      <c r="D17" s="111" t="n"/>
      <c r="E17" s="60" t="inlineStr">
        <is>
          <t>COP</t>
        </is>
      </c>
      <c r="F17" s="63" t="n"/>
      <c r="M17" s="18" t="n"/>
      <c r="O17" s="97" t="n"/>
      <c r="P17" s="3" t="n"/>
      <c r="Q17" s="3" t="n"/>
    </row>
    <row r="18" ht="14.25" customHeight="1">
      <c r="B18" s="19" t="n"/>
      <c r="C18" s="19" t="n"/>
      <c r="D18" s="19" t="n"/>
      <c r="E18" s="19" t="n"/>
      <c r="F18" s="64" t="n"/>
      <c r="I18" s="19" t="n"/>
      <c r="J18" s="19" t="n"/>
      <c r="K18" s="19" t="n"/>
      <c r="L18" s="19" t="n"/>
      <c r="M18" s="19" t="n"/>
      <c r="N18" s="19" t="n"/>
      <c r="O18" s="112" t="n"/>
      <c r="P18" s="19" t="n"/>
      <c r="Q18" s="19" t="n"/>
    </row>
    <row r="19" ht="25.5" customFormat="1" customHeight="1" s="22">
      <c r="A19" s="21" t="inlineStr">
        <is>
          <t>REFERENCIA</t>
        </is>
      </c>
      <c r="B19" s="21" t="inlineStr">
        <is>
          <t>PESO APROX</t>
        </is>
      </c>
      <c r="C19" s="21" t="inlineStr">
        <is>
          <t>LARGO CM</t>
        </is>
      </c>
      <c r="D19" s="21" t="inlineStr">
        <is>
          <t>ANCHO CM</t>
        </is>
      </c>
      <c r="E19" s="21" t="inlineStr">
        <is>
          <t>ALTO CM</t>
        </is>
      </c>
      <c r="F19" s="21" t="inlineStr">
        <is>
          <t>DESCRIPCION</t>
        </is>
      </c>
      <c r="G19" s="21" t="inlineStr">
        <is>
          <t>TIPO DE COMPRA</t>
        </is>
      </c>
      <c r="H19" s="21" t="inlineStr">
        <is>
          <t>PROVEEDOR</t>
        </is>
      </c>
      <c r="I19" s="21" t="inlineStr">
        <is>
          <t>CANTIDAD</t>
        </is>
      </c>
      <c r="J19" s="21" t="inlineStr">
        <is>
          <t>MONEDA</t>
        </is>
      </c>
      <c r="K19" s="21" t="inlineStr">
        <is>
          <t>VALOR UNITARIO COMPRA</t>
        </is>
      </c>
      <c r="L19" s="21" t="inlineStr">
        <is>
          <t>IVA</t>
        </is>
      </c>
      <c r="M19" s="21" t="inlineStr">
        <is>
          <t>PRECIOS DE REFERENCIA O LINK</t>
        </is>
      </c>
    </row>
    <row r="20" ht="15" customHeight="1">
      <c r="A20" s="38" t="inlineStr">
        <is>
          <t>04401-00</t>
        </is>
      </c>
      <c r="B20" s="23" t="n">
        <v>0.505</v>
      </c>
      <c r="C20" s="23" t="n">
        <v>15</v>
      </c>
      <c r="D20" s="23" t="n">
        <v>9</v>
      </c>
      <c r="E20" s="23" t="n">
        <v>9</v>
      </c>
      <c r="F20" s="39" t="inlineStr">
        <is>
          <t>CALORIMETRO 500 ML</t>
        </is>
      </c>
      <c r="G20" s="23" t="inlineStr">
        <is>
          <t>Internacional</t>
        </is>
      </c>
      <c r="H20" s="40" t="inlineStr">
        <is>
          <t>PHYWE</t>
        </is>
      </c>
      <c r="I20" s="41" t="n">
        <v>5</v>
      </c>
      <c r="J20" s="24" t="inlineStr">
        <is>
          <t>EUR</t>
        </is>
      </c>
      <c r="K20" s="113" t="n">
        <v>115</v>
      </c>
      <c r="L20" s="25" t="n">
        <v>0.19</v>
      </c>
      <c r="M20" s="114" t="n">
        <v/>
      </c>
    </row>
    <row r="21" ht="15" customHeight="1">
      <c r="A21" s="38" t="n"/>
      <c r="B21" s="23" t="n"/>
      <c r="C21" s="23" t="n"/>
      <c r="D21" s="23" t="n"/>
      <c r="E21" s="23" t="n"/>
      <c r="F21" s="39" t="n"/>
      <c r="G21" s="23" t="n"/>
      <c r="H21" s="40" t="n"/>
      <c r="I21" s="41" t="n"/>
      <c r="J21" s="24" t="n"/>
      <c r="K21" s="113" t="n"/>
      <c r="L21" s="25" t="n"/>
      <c r="M21" s="114" t="n"/>
    </row>
    <row r="22" ht="15" customHeight="1">
      <c r="A22" s="38" t="n"/>
      <c r="B22" s="23" t="n"/>
      <c r="C22" s="23" t="n"/>
      <c r="D22" s="23" t="n"/>
      <c r="E22" s="23" t="n"/>
      <c r="F22" s="39" t="n"/>
      <c r="G22" s="23" t="n"/>
      <c r="H22" s="40" t="n"/>
      <c r="I22" s="41" t="n"/>
      <c r="J22" s="24" t="n"/>
      <c r="K22" s="113" t="n"/>
      <c r="L22" s="25" t="n"/>
      <c r="M22" s="114" t="n"/>
    </row>
    <row r="23" ht="15" customHeight="1">
      <c r="A23" s="38" t="n"/>
      <c r="B23" s="23" t="n"/>
      <c r="C23" s="23" t="n"/>
      <c r="D23" s="23" t="n"/>
      <c r="E23" s="23" t="n"/>
      <c r="F23" s="39" t="n"/>
      <c r="G23" s="23" t="n"/>
      <c r="H23" s="40" t="n"/>
      <c r="I23" s="41" t="n"/>
      <c r="J23" s="24" t="n"/>
      <c r="K23" s="113" t="n"/>
      <c r="L23" s="25" t="n"/>
      <c r="M23" s="114" t="n"/>
    </row>
    <row r="24" ht="15" customHeight="1">
      <c r="A24" s="38" t="n"/>
      <c r="B24" s="23" t="n"/>
      <c r="C24" s="23" t="n"/>
      <c r="D24" s="23" t="n"/>
      <c r="E24" s="23" t="n"/>
      <c r="F24" s="39" t="n"/>
      <c r="G24" s="23" t="n"/>
      <c r="H24" s="40" t="n"/>
      <c r="I24" s="41" t="n"/>
      <c r="J24" s="24" t="n"/>
      <c r="K24" s="113" t="n"/>
      <c r="L24" s="25" t="n"/>
      <c r="M24" s="114" t="n"/>
    </row>
    <row r="25" ht="15" customHeight="1">
      <c r="A25" s="38" t="n"/>
      <c r="B25" s="23" t="n"/>
      <c r="C25" s="23" t="n"/>
      <c r="D25" s="23" t="n"/>
      <c r="E25" s="23" t="n"/>
      <c r="F25" s="39" t="n"/>
      <c r="G25" s="23" t="n"/>
      <c r="H25" s="40" t="n"/>
      <c r="I25" s="41" t="n"/>
      <c r="J25" s="24" t="n"/>
      <c r="K25" s="113" t="n"/>
      <c r="L25" s="25" t="n"/>
      <c r="M25" s="114" t="n"/>
    </row>
    <row r="26" ht="15" customHeight="1">
      <c r="A26" s="38" t="n"/>
      <c r="B26" s="23" t="n"/>
      <c r="C26" s="23" t="n"/>
      <c r="D26" s="23" t="n"/>
      <c r="E26" s="23" t="n"/>
      <c r="F26" s="39" t="n"/>
      <c r="G26" s="23" t="n"/>
      <c r="H26" s="40" t="n"/>
      <c r="I26" s="41" t="n"/>
      <c r="J26" s="24" t="n"/>
      <c r="K26" s="113" t="n"/>
      <c r="L26" s="25" t="n"/>
      <c r="M26" s="114" t="n"/>
    </row>
    <row r="27" ht="15" customHeight="1">
      <c r="A27" s="38" t="n"/>
      <c r="B27" s="23" t="n"/>
      <c r="C27" s="23" t="n"/>
      <c r="D27" s="23" t="n"/>
      <c r="E27" s="23" t="n"/>
      <c r="F27" s="39" t="n"/>
      <c r="G27" s="23" t="n"/>
      <c r="H27" s="40" t="n"/>
      <c r="I27" s="41" t="n"/>
      <c r="J27" s="24" t="n"/>
      <c r="K27" s="113" t="n"/>
      <c r="L27" s="25" t="n"/>
      <c r="M27" s="114" t="n"/>
    </row>
    <row r="28" ht="15" customHeight="1">
      <c r="A28" s="38" t="n"/>
      <c r="B28" s="23" t="n"/>
      <c r="C28" s="23" t="n"/>
      <c r="D28" s="23" t="n"/>
      <c r="E28" s="23" t="n"/>
      <c r="F28" s="39" t="n"/>
      <c r="G28" s="23" t="n"/>
      <c r="H28" s="40" t="n"/>
      <c r="I28" s="41" t="n"/>
      <c r="J28" s="24" t="n"/>
      <c r="K28" s="113" t="n"/>
      <c r="L28" s="25" t="n"/>
      <c r="M28" s="114" t="n"/>
    </row>
    <row r="29" ht="15" customHeight="1">
      <c r="A29" s="38" t="n"/>
      <c r="B29" s="23" t="n"/>
      <c r="C29" s="23" t="n"/>
      <c r="D29" s="23" t="n"/>
      <c r="E29" s="23" t="n"/>
      <c r="F29" s="39" t="n"/>
      <c r="G29" s="23" t="n"/>
      <c r="H29" s="40" t="n"/>
      <c r="I29" s="41" t="n"/>
      <c r="J29" s="24" t="n"/>
      <c r="K29" s="113" t="n"/>
      <c r="L29" s="25" t="n"/>
      <c r="M29" s="114" t="n"/>
    </row>
    <row r="30" ht="15" customHeight="1">
      <c r="A30" s="38" t="n"/>
      <c r="B30" s="23" t="n"/>
      <c r="C30" s="23" t="n"/>
      <c r="D30" s="23" t="n"/>
      <c r="E30" s="23" t="n"/>
      <c r="F30" s="39" t="n"/>
      <c r="G30" s="23" t="n"/>
      <c r="H30" s="40" t="n"/>
      <c r="I30" s="41" t="n"/>
      <c r="J30" s="24" t="n"/>
      <c r="K30" s="113" t="n"/>
      <c r="L30" s="25" t="n"/>
      <c r="M30" s="114" t="n"/>
    </row>
    <row r="31" ht="15" customHeight="1">
      <c r="A31" s="38" t="n"/>
      <c r="B31" s="23" t="n"/>
      <c r="C31" s="23" t="n"/>
      <c r="D31" s="23" t="n"/>
      <c r="E31" s="23" t="n"/>
      <c r="F31" s="39" t="n"/>
      <c r="G31" s="23" t="n"/>
      <c r="H31" s="40" t="n"/>
      <c r="I31" s="41" t="n"/>
      <c r="J31" s="24" t="n"/>
      <c r="K31" s="113" t="n"/>
      <c r="L31" s="25" t="n"/>
      <c r="M31" s="114" t="n"/>
    </row>
    <row r="32" ht="15" customHeight="1">
      <c r="A32" s="38" t="n"/>
      <c r="B32" s="23" t="n"/>
      <c r="C32" s="23" t="n"/>
      <c r="D32" s="23" t="n"/>
      <c r="E32" s="23" t="n"/>
      <c r="F32" s="39" t="n"/>
      <c r="G32" s="23" t="n"/>
      <c r="H32" s="40" t="n"/>
      <c r="I32" s="41" t="n"/>
      <c r="J32" s="24" t="n"/>
      <c r="K32" s="113" t="n"/>
      <c r="L32" s="25" t="n"/>
      <c r="M32" s="114" t="n"/>
    </row>
    <row r="33" ht="15" customHeight="1">
      <c r="A33" s="38" t="n"/>
      <c r="B33" s="23" t="n"/>
      <c r="C33" s="23" t="n"/>
      <c r="D33" s="23" t="n"/>
      <c r="E33" s="23" t="n"/>
      <c r="F33" s="39" t="n"/>
      <c r="G33" s="23" t="n"/>
      <c r="H33" s="40" t="n"/>
      <c r="I33" s="41" t="n"/>
      <c r="J33" s="24" t="n"/>
      <c r="K33" s="113" t="n"/>
      <c r="L33" s="25" t="n"/>
      <c r="M33" s="114" t="n"/>
    </row>
    <row r="34" ht="15" customHeight="1">
      <c r="A34" s="38" t="n"/>
      <c r="B34" s="23" t="n"/>
      <c r="C34" s="23" t="n"/>
      <c r="D34" s="23" t="n"/>
      <c r="E34" s="23" t="n"/>
      <c r="F34" s="39" t="n"/>
      <c r="G34" s="23" t="n"/>
      <c r="H34" s="40" t="n"/>
      <c r="I34" s="41" t="n"/>
      <c r="J34" s="24" t="n"/>
      <c r="K34" s="113" t="n"/>
      <c r="L34" s="25" t="n"/>
      <c r="M34" s="114" t="n"/>
    </row>
    <row r="35" ht="15" customHeight="1">
      <c r="A35" s="38" t="n"/>
      <c r="B35" s="23" t="n"/>
      <c r="C35" s="23" t="n"/>
      <c r="D35" s="23" t="n"/>
      <c r="E35" s="23" t="n"/>
      <c r="F35" s="39" t="n"/>
      <c r="G35" s="23" t="n"/>
      <c r="H35" s="40" t="n"/>
      <c r="I35" s="41" t="n"/>
      <c r="J35" s="24" t="n"/>
      <c r="K35" s="113" t="n"/>
      <c r="L35" s="25" t="n"/>
      <c r="M35" s="114" t="n"/>
    </row>
    <row r="36" ht="15" customHeight="1">
      <c r="A36" s="38" t="n"/>
      <c r="B36" s="23" t="n"/>
      <c r="C36" s="23" t="n"/>
      <c r="D36" s="23" t="n"/>
      <c r="E36" s="23" t="n"/>
      <c r="F36" s="39" t="n"/>
      <c r="G36" s="23" t="n"/>
      <c r="H36" s="40" t="n"/>
      <c r="I36" s="41" t="n"/>
      <c r="J36" s="24" t="n"/>
      <c r="K36" s="113" t="n"/>
      <c r="L36" s="25" t="n"/>
      <c r="M36" s="114" t="n"/>
    </row>
    <row r="37" ht="15" customHeight="1">
      <c r="A37" s="38" t="n"/>
      <c r="B37" s="23" t="n"/>
      <c r="C37" s="23" t="n"/>
      <c r="D37" s="23" t="n"/>
      <c r="E37" s="23" t="n"/>
      <c r="F37" s="39" t="n"/>
      <c r="G37" s="23" t="n"/>
      <c r="H37" s="40" t="n"/>
      <c r="I37" s="41" t="n"/>
      <c r="J37" s="24" t="n"/>
      <c r="K37" s="113" t="n"/>
      <c r="L37" s="25" t="n"/>
      <c r="M37" s="114" t="n"/>
    </row>
    <row r="38" ht="15" customHeight="1">
      <c r="A38" s="38" t="n"/>
      <c r="B38" s="23" t="n"/>
      <c r="C38" s="23" t="n"/>
      <c r="D38" s="23" t="n"/>
      <c r="E38" s="23" t="n"/>
      <c r="F38" s="39" t="n"/>
      <c r="G38" s="23" t="n"/>
      <c r="H38" s="40" t="n"/>
      <c r="I38" s="41" t="n"/>
      <c r="J38" s="24" t="n"/>
      <c r="K38" s="113" t="n"/>
      <c r="L38" s="25" t="n"/>
      <c r="M38" s="114" t="n"/>
    </row>
    <row r="39" ht="15" customHeight="1">
      <c r="A39" s="38" t="n"/>
      <c r="B39" s="23" t="n"/>
      <c r="C39" s="23" t="n"/>
      <c r="D39" s="23" t="n"/>
      <c r="E39" s="23" t="n"/>
      <c r="F39" s="39" t="n"/>
      <c r="G39" s="23" t="n"/>
      <c r="H39" s="40" t="n"/>
      <c r="I39" s="41" t="n"/>
      <c r="J39" s="24" t="n"/>
      <c r="K39" s="113" t="n"/>
      <c r="L39" s="25" t="n"/>
      <c r="M39" s="114" t="n"/>
    </row>
    <row r="40" ht="15" customHeight="1">
      <c r="A40" s="38" t="n"/>
      <c r="B40" s="23" t="n"/>
      <c r="C40" s="23" t="n"/>
      <c r="D40" s="23" t="n"/>
      <c r="E40" s="23" t="n"/>
      <c r="F40" s="39" t="n"/>
      <c r="G40" s="23" t="n"/>
      <c r="H40" s="40" t="n"/>
      <c r="I40" s="41" t="n"/>
      <c r="J40" s="24" t="n"/>
      <c r="K40" s="113" t="n"/>
      <c r="L40" s="25" t="n"/>
      <c r="M40" s="114" t="n"/>
    </row>
    <row r="41" ht="15" customHeight="1">
      <c r="A41" s="38" t="n"/>
      <c r="B41" s="23" t="n"/>
      <c r="C41" s="23" t="n"/>
      <c r="D41" s="23" t="n"/>
      <c r="E41" s="23" t="n"/>
      <c r="F41" s="39" t="n"/>
      <c r="G41" s="23" t="n"/>
      <c r="H41" s="40" t="n"/>
      <c r="I41" s="41" t="n"/>
      <c r="J41" s="24" t="n"/>
      <c r="K41" s="113" t="n"/>
      <c r="L41" s="25" t="n"/>
      <c r="M41" s="114" t="n"/>
    </row>
    <row r="42" ht="15" customHeight="1">
      <c r="A42" s="38" t="n"/>
      <c r="B42" s="23" t="n"/>
      <c r="C42" s="23" t="n"/>
      <c r="D42" s="23" t="n"/>
      <c r="E42" s="23" t="n"/>
      <c r="F42" s="39" t="n"/>
      <c r="G42" s="23" t="n"/>
      <c r="H42" s="40" t="n"/>
      <c r="I42" s="41" t="n"/>
      <c r="J42" s="24" t="n"/>
      <c r="K42" s="113" t="n"/>
      <c r="L42" s="25" t="n"/>
      <c r="M42" s="114" t="n"/>
    </row>
    <row r="43" ht="15" customHeight="1">
      <c r="A43" s="38" t="n"/>
      <c r="B43" s="23" t="n"/>
      <c r="C43" s="23" t="n"/>
      <c r="D43" s="23" t="n"/>
      <c r="E43" s="23" t="n"/>
      <c r="F43" s="39" t="n"/>
      <c r="G43" s="23" t="n"/>
      <c r="H43" s="40" t="n"/>
      <c r="I43" s="41" t="n"/>
      <c r="J43" s="24" t="n"/>
      <c r="K43" s="113" t="n"/>
      <c r="L43" s="25" t="n"/>
      <c r="M43" s="114" t="n"/>
    </row>
    <row r="44" ht="15" customHeight="1">
      <c r="A44" s="38" t="n"/>
      <c r="B44" s="23" t="n"/>
      <c r="C44" s="23" t="n"/>
      <c r="D44" s="23" t="n"/>
      <c r="E44" s="23" t="n"/>
      <c r="F44" s="39" t="n"/>
      <c r="G44" s="23" t="n"/>
      <c r="H44" s="40" t="n"/>
      <c r="I44" s="41" t="n"/>
      <c r="J44" s="24" t="n"/>
      <c r="K44" s="113" t="n"/>
      <c r="L44" s="25" t="n"/>
      <c r="M44" s="114" t="n"/>
    </row>
    <row r="45" ht="15" customHeight="1">
      <c r="A45" s="38" t="n"/>
      <c r="B45" s="23" t="n"/>
      <c r="C45" s="23" t="n"/>
      <c r="D45" s="23" t="n"/>
      <c r="E45" s="23" t="n"/>
      <c r="F45" s="39" t="n"/>
      <c r="G45" s="23" t="n"/>
      <c r="H45" s="40" t="n"/>
      <c r="I45" s="41" t="n"/>
      <c r="J45" s="24" t="n"/>
      <c r="K45" s="113" t="n"/>
      <c r="L45" s="25" t="n"/>
      <c r="M45" s="114" t="n"/>
    </row>
    <row r="46" ht="15" customHeight="1">
      <c r="A46" s="38" t="n"/>
      <c r="B46" s="23" t="n"/>
      <c r="C46" s="23" t="n"/>
      <c r="D46" s="23" t="n"/>
      <c r="E46" s="23" t="n"/>
      <c r="F46" s="39" t="n"/>
      <c r="G46" s="23" t="n"/>
      <c r="H46" s="40" t="n"/>
      <c r="I46" s="41" t="n"/>
      <c r="J46" s="24" t="n"/>
      <c r="K46" s="113" t="n"/>
      <c r="L46" s="25" t="n"/>
      <c r="M46" s="114" t="n"/>
    </row>
    <row r="47" ht="15" customHeight="1">
      <c r="A47" s="38" t="n"/>
      <c r="B47" s="23" t="n"/>
      <c r="C47" s="23" t="n"/>
      <c r="D47" s="23" t="n"/>
      <c r="E47" s="23" t="n"/>
      <c r="F47" s="39" t="n"/>
      <c r="G47" s="23" t="n"/>
      <c r="H47" s="40" t="n"/>
      <c r="I47" s="41" t="n"/>
      <c r="J47" s="24" t="n"/>
      <c r="K47" s="113" t="n"/>
      <c r="L47" s="25" t="n"/>
      <c r="M47" s="114" t="n"/>
    </row>
    <row r="48" ht="15" customHeight="1">
      <c r="A48" s="38" t="n"/>
      <c r="B48" s="23" t="n"/>
      <c r="C48" s="23" t="n"/>
      <c r="D48" s="23" t="n"/>
      <c r="E48" s="23" t="n"/>
      <c r="F48" s="39" t="n"/>
      <c r="G48" s="23" t="n"/>
      <c r="H48" s="40" t="n"/>
      <c r="I48" s="41" t="n"/>
      <c r="J48" s="24" t="n"/>
      <c r="K48" s="113" t="n"/>
      <c r="L48" s="25" t="n"/>
      <c r="M48" s="114" t="n"/>
    </row>
    <row r="49" ht="15" customHeight="1">
      <c r="A49" s="38" t="n"/>
      <c r="B49" s="23" t="n"/>
      <c r="C49" s="23" t="n"/>
      <c r="D49" s="23" t="n"/>
      <c r="E49" s="23" t="n"/>
      <c r="F49" s="39" t="n"/>
      <c r="G49" s="23" t="n"/>
      <c r="H49" s="40" t="n"/>
      <c r="I49" s="41" t="n"/>
      <c r="J49" s="24" t="n"/>
      <c r="K49" s="113" t="n"/>
      <c r="L49" s="25" t="n"/>
      <c r="M49" s="114" t="n"/>
    </row>
    <row r="50" ht="15" customHeight="1">
      <c r="A50" s="38" t="n"/>
      <c r="B50" s="23" t="n"/>
      <c r="C50" s="23" t="n"/>
      <c r="D50" s="23" t="n"/>
      <c r="E50" s="23" t="n"/>
      <c r="F50" s="39" t="n"/>
      <c r="G50" s="23" t="n"/>
      <c r="H50" s="40" t="n"/>
      <c r="I50" s="41" t="n"/>
      <c r="J50" s="24" t="n"/>
      <c r="K50" s="113" t="n"/>
      <c r="L50" s="25" t="n"/>
      <c r="M50" s="114" t="n"/>
    </row>
    <row r="51" ht="15" customHeight="1">
      <c r="A51" s="38" t="n"/>
      <c r="B51" s="23" t="n"/>
      <c r="C51" s="23" t="n"/>
      <c r="D51" s="23" t="n"/>
      <c r="E51" s="23" t="n"/>
      <c r="F51" s="39" t="n"/>
      <c r="G51" s="23" t="n"/>
      <c r="H51" s="40" t="n"/>
      <c r="I51" s="41" t="n"/>
      <c r="J51" s="24" t="n"/>
      <c r="K51" s="113" t="n"/>
      <c r="L51" s="25" t="n"/>
      <c r="M51" s="114" t="n"/>
    </row>
    <row r="52" ht="15" customHeight="1">
      <c r="A52" s="38" t="n"/>
      <c r="B52" s="23" t="n"/>
      <c r="C52" s="23" t="n"/>
      <c r="D52" s="23" t="n"/>
      <c r="E52" s="23" t="n"/>
      <c r="F52" s="39" t="n"/>
      <c r="G52" s="23" t="n"/>
      <c r="H52" s="40" t="n"/>
      <c r="I52" s="41" t="n"/>
      <c r="J52" s="24" t="n"/>
      <c r="K52" s="113" t="n"/>
      <c r="L52" s="25" t="n"/>
      <c r="M52" s="114" t="n"/>
    </row>
    <row r="53" ht="15" customHeight="1">
      <c r="A53" s="38" t="n"/>
      <c r="B53" s="23" t="n"/>
      <c r="C53" s="23" t="n"/>
      <c r="D53" s="23" t="n"/>
      <c r="E53" s="23" t="n"/>
      <c r="F53" s="39" t="n"/>
      <c r="G53" s="23" t="n"/>
      <c r="H53" s="40" t="n"/>
      <c r="I53" s="41" t="n"/>
      <c r="J53" s="24" t="n"/>
      <c r="K53" s="113" t="n"/>
      <c r="L53" s="25" t="n"/>
      <c r="M53" s="114" t="n"/>
    </row>
    <row r="54" ht="15" customHeight="1">
      <c r="A54" s="38" t="n"/>
      <c r="B54" s="23" t="n"/>
      <c r="C54" s="23" t="n"/>
      <c r="D54" s="23" t="n"/>
      <c r="E54" s="23" t="n"/>
      <c r="F54" s="39" t="n"/>
      <c r="G54" s="23" t="n"/>
      <c r="H54" s="40" t="n"/>
      <c r="I54" s="41" t="n"/>
      <c r="J54" s="24" t="n"/>
      <c r="K54" s="113" t="n"/>
      <c r="L54" s="25" t="n"/>
      <c r="M54" s="114" t="n"/>
    </row>
    <row r="55" ht="15" customHeight="1">
      <c r="A55" s="38" t="n"/>
      <c r="B55" s="23" t="n"/>
      <c r="C55" s="23" t="n"/>
      <c r="D55" s="23" t="n"/>
      <c r="E55" s="23" t="n"/>
      <c r="F55" s="39" t="n"/>
      <c r="G55" s="23" t="n"/>
      <c r="H55" s="40" t="n"/>
      <c r="I55" s="41" t="n"/>
      <c r="J55" s="24" t="n"/>
      <c r="K55" s="113" t="n"/>
      <c r="L55" s="25" t="n"/>
      <c r="M55" s="114" t="n"/>
    </row>
    <row r="56" ht="15" customHeight="1">
      <c r="A56" s="38" t="n"/>
      <c r="B56" s="23" t="n"/>
      <c r="C56" s="23" t="n"/>
      <c r="D56" s="23" t="n"/>
      <c r="E56" s="23" t="n"/>
      <c r="F56" s="39" t="n"/>
      <c r="G56" s="23" t="n"/>
      <c r="H56" s="40" t="n"/>
      <c r="I56" s="41" t="n"/>
      <c r="J56" s="24" t="n"/>
      <c r="K56" s="113" t="n"/>
      <c r="L56" s="25" t="n"/>
      <c r="M56" s="114" t="n"/>
    </row>
    <row r="57" ht="15" customHeight="1">
      <c r="A57" s="38" t="n"/>
      <c r="B57" s="23" t="n"/>
      <c r="C57" s="23" t="n"/>
      <c r="D57" s="23" t="n"/>
      <c r="E57" s="23" t="n"/>
      <c r="F57" s="39" t="n"/>
      <c r="G57" s="23" t="n"/>
      <c r="H57" s="40" t="n"/>
      <c r="I57" s="41" t="n"/>
      <c r="J57" s="24" t="n"/>
      <c r="K57" s="113" t="n"/>
      <c r="L57" s="25" t="n"/>
      <c r="M57" s="114" t="n"/>
    </row>
    <row r="58" ht="15" customHeight="1">
      <c r="A58" s="38" t="n"/>
      <c r="B58" s="23" t="n"/>
      <c r="C58" s="23" t="n"/>
      <c r="D58" s="23" t="n"/>
      <c r="E58" s="23" t="n"/>
      <c r="F58" s="39" t="n"/>
      <c r="G58" s="23" t="n"/>
      <c r="H58" s="40" t="n"/>
      <c r="I58" s="41" t="n"/>
      <c r="J58" s="24" t="n"/>
      <c r="K58" s="113" t="n"/>
      <c r="L58" s="25" t="n"/>
      <c r="M58" s="114" t="n"/>
    </row>
    <row r="59" ht="15" customHeight="1">
      <c r="A59" s="38" t="n"/>
      <c r="B59" s="23" t="n"/>
      <c r="C59" s="23" t="n"/>
      <c r="D59" s="23" t="n"/>
      <c r="E59" s="23" t="n"/>
      <c r="F59" s="39" t="n"/>
      <c r="G59" s="23" t="n"/>
      <c r="H59" s="40" t="n"/>
      <c r="I59" s="41" t="n"/>
      <c r="J59" s="24" t="n"/>
      <c r="K59" s="113" t="n"/>
      <c r="L59" s="25" t="n"/>
      <c r="M59" s="114" t="n"/>
    </row>
    <row r="60" ht="15" customHeight="1">
      <c r="A60" s="38" t="n"/>
      <c r="B60" s="23" t="n"/>
      <c r="C60" s="23" t="n"/>
      <c r="D60" s="23" t="n"/>
      <c r="E60" s="23" t="n"/>
      <c r="F60" s="39" t="n"/>
      <c r="G60" s="23" t="n"/>
      <c r="H60" s="40" t="n"/>
      <c r="I60" s="41" t="n"/>
      <c r="J60" s="24" t="n"/>
      <c r="K60" s="113" t="n"/>
      <c r="L60" s="25" t="n"/>
      <c r="M60" s="114" t="n"/>
    </row>
    <row r="61" ht="15" customHeight="1">
      <c r="A61" s="38" t="n"/>
      <c r="B61" s="23" t="n"/>
      <c r="C61" s="23" t="n"/>
      <c r="D61" s="23" t="n"/>
      <c r="E61" s="23" t="n"/>
      <c r="F61" s="39" t="n"/>
      <c r="G61" s="23" t="n"/>
      <c r="H61" s="40" t="n"/>
      <c r="I61" s="41" t="n"/>
      <c r="J61" s="24" t="n"/>
      <c r="K61" s="113" t="n"/>
      <c r="L61" s="25" t="n"/>
      <c r="M61" s="114" t="n"/>
    </row>
    <row r="62" ht="15" customHeight="1">
      <c r="A62" s="38" t="n"/>
      <c r="B62" s="23" t="n"/>
      <c r="C62" s="23" t="n"/>
      <c r="D62" s="23" t="n"/>
      <c r="E62" s="23" t="n"/>
      <c r="F62" s="39" t="n"/>
      <c r="G62" s="23" t="n"/>
      <c r="H62" s="40" t="n"/>
      <c r="I62" s="41" t="n"/>
      <c r="J62" s="24" t="n"/>
      <c r="K62" s="113" t="n"/>
      <c r="L62" s="25" t="n"/>
      <c r="M62" s="114" t="n"/>
    </row>
    <row r="63" ht="15" customHeight="1">
      <c r="A63" s="38" t="n"/>
      <c r="B63" s="23" t="n"/>
      <c r="C63" s="23" t="n"/>
      <c r="D63" s="23" t="n"/>
      <c r="E63" s="23" t="n"/>
      <c r="F63" s="39" t="n"/>
      <c r="G63" s="23" t="n"/>
      <c r="H63" s="40" t="n"/>
      <c r="I63" s="41" t="n"/>
      <c r="J63" s="24" t="n"/>
      <c r="K63" s="113" t="n"/>
      <c r="L63" s="25" t="n"/>
      <c r="M63" s="114" t="n"/>
    </row>
    <row r="64" ht="15" customHeight="1">
      <c r="A64" s="38" t="n"/>
      <c r="B64" s="23" t="n"/>
      <c r="C64" s="23" t="n"/>
      <c r="D64" s="23" t="n"/>
      <c r="E64" s="23" t="n"/>
      <c r="F64" s="39" t="n"/>
      <c r="G64" s="23" t="n"/>
      <c r="H64" s="40" t="n"/>
      <c r="I64" s="41" t="n"/>
      <c r="J64" s="24" t="n"/>
      <c r="K64" s="113" t="n"/>
      <c r="L64" s="25" t="n"/>
      <c r="M64" s="114" t="n"/>
    </row>
    <row r="65" ht="15" customHeight="1">
      <c r="A65" s="38" t="n"/>
      <c r="B65" s="23" t="n"/>
      <c r="C65" s="23" t="n"/>
      <c r="D65" s="23" t="n"/>
      <c r="E65" s="23" t="n"/>
      <c r="F65" s="39" t="n"/>
      <c r="G65" s="23" t="n"/>
      <c r="H65" s="40" t="n"/>
      <c r="I65" s="41" t="n"/>
      <c r="J65" s="24" t="n"/>
      <c r="K65" s="113" t="n"/>
      <c r="L65" s="25" t="n"/>
      <c r="M65" s="114" t="n"/>
    </row>
    <row r="66" ht="15" customHeight="1">
      <c r="A66" s="38" t="n"/>
      <c r="B66" s="23" t="n"/>
      <c r="C66" s="23" t="n"/>
      <c r="D66" s="23" t="n"/>
      <c r="E66" s="23" t="n"/>
      <c r="F66" s="39" t="n"/>
      <c r="G66" s="23" t="n"/>
      <c r="H66" s="40" t="n"/>
      <c r="I66" s="41" t="n"/>
      <c r="J66" s="24" t="n"/>
      <c r="K66" s="113" t="n"/>
      <c r="L66" s="25" t="n"/>
      <c r="M66" s="114" t="n"/>
    </row>
    <row r="67" ht="15" customHeight="1">
      <c r="A67" s="38" t="n"/>
      <c r="B67" s="23" t="n"/>
      <c r="C67" s="23" t="n"/>
      <c r="D67" s="23" t="n"/>
      <c r="E67" s="23" t="n"/>
      <c r="F67" s="39" t="n"/>
      <c r="G67" s="23" t="n"/>
      <c r="H67" s="40" t="n"/>
      <c r="I67" s="41" t="n"/>
      <c r="J67" s="24" t="n"/>
      <c r="K67" s="113" t="n"/>
      <c r="L67" s="25" t="n"/>
      <c r="M67" s="114" t="n"/>
    </row>
    <row r="68" ht="15" customHeight="1">
      <c r="A68" s="38" t="n"/>
      <c r="B68" s="23" t="n"/>
      <c r="C68" s="23" t="n"/>
      <c r="D68" s="23" t="n"/>
      <c r="E68" s="23" t="n"/>
      <c r="F68" s="39" t="n"/>
      <c r="G68" s="23" t="n"/>
      <c r="H68" s="40" t="n"/>
      <c r="I68" s="41" t="n"/>
      <c r="J68" s="24" t="n"/>
      <c r="K68" s="113" t="n"/>
      <c r="L68" s="25" t="n"/>
      <c r="M68" s="114" t="n"/>
    </row>
    <row r="69" ht="15" customHeight="1">
      <c r="A69" s="38" t="n"/>
      <c r="B69" s="23" t="n"/>
      <c r="C69" s="23" t="n"/>
      <c r="D69" s="23" t="n"/>
      <c r="E69" s="23" t="n"/>
      <c r="F69" s="39" t="n"/>
      <c r="G69" s="23" t="n"/>
      <c r="H69" s="40" t="n"/>
      <c r="I69" s="41" t="n"/>
      <c r="J69" s="24" t="n"/>
      <c r="K69" s="113" t="n"/>
      <c r="L69" s="25" t="n"/>
      <c r="M69" s="114" t="n"/>
    </row>
    <row r="70" ht="15" customHeight="1">
      <c r="A70" s="38" t="n"/>
      <c r="B70" s="23" t="n"/>
      <c r="C70" s="23" t="n"/>
      <c r="D70" s="23" t="n"/>
      <c r="E70" s="23" t="n"/>
      <c r="F70" s="39" t="n"/>
      <c r="G70" s="23" t="n"/>
      <c r="H70" s="40" t="n"/>
      <c r="I70" s="41" t="n"/>
      <c r="J70" s="24" t="n"/>
      <c r="K70" s="113" t="n"/>
      <c r="L70" s="25" t="n"/>
      <c r="M70" s="114" t="n"/>
    </row>
    <row r="71" ht="15" customHeight="1">
      <c r="A71" s="38" t="n"/>
      <c r="B71" s="23" t="n"/>
      <c r="C71" s="23" t="n"/>
      <c r="D71" s="23" t="n"/>
      <c r="E71" s="23" t="n"/>
      <c r="F71" s="39" t="n"/>
      <c r="G71" s="23" t="n"/>
      <c r="H71" s="40" t="n"/>
      <c r="I71" s="41" t="n"/>
      <c r="J71" s="24" t="n"/>
      <c r="K71" s="113" t="n"/>
      <c r="L71" s="25" t="n"/>
      <c r="M71" s="114" t="n"/>
    </row>
    <row r="72" ht="15" customHeight="1">
      <c r="A72" s="38" t="n"/>
      <c r="B72" s="23" t="n"/>
      <c r="C72" s="23" t="n"/>
      <c r="D72" s="23" t="n"/>
      <c r="E72" s="23" t="n"/>
      <c r="F72" s="39" t="n"/>
      <c r="G72" s="23" t="n"/>
      <c r="H72" s="40" t="n"/>
      <c r="I72" s="41" t="n"/>
      <c r="J72" s="24" t="n"/>
      <c r="K72" s="113" t="n"/>
      <c r="L72" s="25" t="n"/>
      <c r="M72" s="114" t="n"/>
    </row>
    <row r="73" ht="15" customHeight="1">
      <c r="A73" s="38" t="n"/>
      <c r="B73" s="23" t="n"/>
      <c r="C73" s="23" t="n"/>
      <c r="D73" s="23" t="n"/>
      <c r="E73" s="23" t="n"/>
      <c r="F73" s="39" t="n"/>
      <c r="G73" s="23" t="n"/>
      <c r="H73" s="40" t="n"/>
      <c r="I73" s="41" t="n"/>
      <c r="J73" s="24" t="n"/>
      <c r="K73" s="113" t="n"/>
      <c r="L73" s="25" t="n"/>
      <c r="M73" s="114" t="n"/>
    </row>
    <row r="74" ht="15" customHeight="1">
      <c r="A74" s="38" t="n"/>
      <c r="B74" s="23" t="n"/>
      <c r="C74" s="23" t="n"/>
      <c r="D74" s="23" t="n"/>
      <c r="E74" s="23" t="n"/>
      <c r="F74" s="39" t="n"/>
      <c r="G74" s="23" t="n"/>
      <c r="H74" s="40" t="n"/>
      <c r="I74" s="41" t="n"/>
      <c r="J74" s="24" t="n"/>
      <c r="K74" s="113" t="n"/>
      <c r="L74" s="25" t="n"/>
      <c r="M74" s="114" t="n"/>
    </row>
    <row r="75" ht="15" customHeight="1">
      <c r="A75" s="38" t="n"/>
      <c r="B75" s="23" t="n"/>
      <c r="C75" s="23" t="n"/>
      <c r="D75" s="23" t="n"/>
      <c r="E75" s="23" t="n"/>
      <c r="F75" s="39" t="n"/>
      <c r="G75" s="23" t="n"/>
      <c r="H75" s="40" t="n"/>
      <c r="I75" s="41" t="n"/>
      <c r="J75" s="24" t="n"/>
      <c r="K75" s="113" t="n"/>
      <c r="L75" s="25" t="n"/>
      <c r="M75" s="114" t="n"/>
    </row>
    <row r="76" ht="15" customHeight="1">
      <c r="A76" s="38" t="n"/>
      <c r="B76" s="23" t="n"/>
      <c r="C76" s="23" t="n"/>
      <c r="D76" s="23" t="n"/>
      <c r="E76" s="23" t="n"/>
      <c r="F76" s="39" t="n"/>
      <c r="G76" s="23" t="n"/>
      <c r="H76" s="40" t="n"/>
      <c r="I76" s="41" t="n"/>
      <c r="J76" s="24" t="n"/>
      <c r="K76" s="113" t="n"/>
      <c r="L76" s="25" t="n"/>
      <c r="M76" s="114" t="n"/>
    </row>
    <row r="77" ht="15" customHeight="1">
      <c r="A77" s="38" t="n"/>
      <c r="B77" s="23" t="n"/>
      <c r="C77" s="23" t="n"/>
      <c r="D77" s="23" t="n"/>
      <c r="E77" s="23" t="n"/>
      <c r="F77" s="39" t="n"/>
      <c r="G77" s="23" t="n"/>
      <c r="H77" s="40" t="n"/>
      <c r="I77" s="41" t="n"/>
      <c r="J77" s="24" t="n"/>
      <c r="K77" s="113" t="n"/>
      <c r="L77" s="25" t="n"/>
      <c r="M77" s="114" t="n"/>
    </row>
    <row r="78" ht="15" customHeight="1">
      <c r="A78" s="38" t="n"/>
      <c r="B78" s="23" t="n"/>
      <c r="C78" s="23" t="n"/>
      <c r="D78" s="23" t="n"/>
      <c r="E78" s="23" t="n"/>
      <c r="F78" s="39" t="n"/>
      <c r="G78" s="23" t="n"/>
      <c r="H78" s="40" t="n"/>
      <c r="I78" s="41" t="n"/>
      <c r="J78" s="24" t="n"/>
      <c r="K78" s="113" t="n"/>
      <c r="L78" s="25" t="n"/>
      <c r="M78" s="114" t="n"/>
    </row>
    <row r="79" ht="15" customHeight="1">
      <c r="A79" s="38" t="n"/>
      <c r="B79" s="23" t="n"/>
      <c r="C79" s="23" t="n"/>
      <c r="D79" s="23" t="n"/>
      <c r="E79" s="23" t="n"/>
      <c r="F79" s="39" t="n"/>
      <c r="G79" s="23" t="n"/>
      <c r="H79" s="40" t="n"/>
      <c r="I79" s="41" t="n"/>
      <c r="J79" s="24" t="n"/>
      <c r="K79" s="113" t="n"/>
      <c r="L79" s="25" t="n"/>
      <c r="M79" s="114" t="n"/>
    </row>
    <row r="80" ht="15" customHeight="1">
      <c r="A80" s="38" t="n"/>
      <c r="B80" s="23" t="n"/>
      <c r="C80" s="23" t="n"/>
      <c r="D80" s="23" t="n"/>
      <c r="E80" s="23" t="n"/>
      <c r="F80" s="39" t="n"/>
      <c r="G80" s="23" t="n"/>
      <c r="H80" s="40" t="n"/>
      <c r="I80" s="41" t="n"/>
      <c r="J80" s="24" t="n"/>
      <c r="K80" s="113" t="n"/>
      <c r="L80" s="25" t="n"/>
      <c r="M80" s="114" t="n"/>
    </row>
    <row r="81" ht="15" customHeight="1">
      <c r="A81" s="38" t="n"/>
      <c r="B81" s="23" t="n"/>
      <c r="C81" s="23" t="n"/>
      <c r="D81" s="23" t="n"/>
      <c r="E81" s="23" t="n"/>
      <c r="F81" s="39" t="n"/>
      <c r="G81" s="23" t="n"/>
      <c r="H81" s="40" t="n"/>
      <c r="I81" s="41" t="n"/>
      <c r="J81" s="24" t="n"/>
      <c r="K81" s="113" t="n"/>
      <c r="L81" s="25" t="n"/>
      <c r="M81" s="114" t="n"/>
    </row>
    <row r="82" ht="15" customHeight="1">
      <c r="A82" s="38" t="n"/>
      <c r="B82" s="23" t="n"/>
      <c r="C82" s="23" t="n"/>
      <c r="D82" s="23" t="n"/>
      <c r="E82" s="23" t="n"/>
      <c r="F82" s="39" t="n"/>
      <c r="G82" s="23" t="n"/>
      <c r="H82" s="40" t="n"/>
      <c r="I82" s="41" t="n"/>
      <c r="J82" s="24" t="n"/>
      <c r="K82" s="113" t="n"/>
      <c r="L82" s="25" t="n"/>
      <c r="M82" s="114" t="n"/>
    </row>
    <row r="83" ht="15" customHeight="1">
      <c r="A83" s="38" t="n"/>
      <c r="B83" s="23" t="n"/>
      <c r="C83" s="23" t="n"/>
      <c r="D83" s="23" t="n"/>
      <c r="E83" s="23" t="n"/>
      <c r="F83" s="39" t="n"/>
      <c r="G83" s="23" t="n"/>
      <c r="H83" s="40" t="n"/>
      <c r="I83" s="41" t="n"/>
      <c r="J83" s="24" t="n"/>
      <c r="K83" s="113" t="n"/>
      <c r="L83" s="25" t="n"/>
      <c r="M83" s="114" t="n"/>
    </row>
    <row r="84" ht="15" customHeight="1">
      <c r="A84" s="38" t="n"/>
      <c r="B84" s="23" t="n"/>
      <c r="C84" s="23" t="n"/>
      <c r="D84" s="23" t="n"/>
      <c r="E84" s="23" t="n"/>
      <c r="F84" s="39" t="n"/>
      <c r="G84" s="23" t="n"/>
      <c r="H84" s="40" t="n"/>
      <c r="I84" s="41" t="n"/>
      <c r="J84" s="24" t="n"/>
      <c r="K84" s="113" t="n"/>
      <c r="L84" s="25" t="n"/>
      <c r="M84" s="114" t="n"/>
    </row>
    <row r="85" ht="15" customHeight="1">
      <c r="A85" s="38" t="n"/>
      <c r="B85" s="23" t="n"/>
      <c r="C85" s="23" t="n"/>
      <c r="D85" s="23" t="n"/>
      <c r="E85" s="23" t="n"/>
      <c r="F85" s="39" t="n"/>
      <c r="G85" s="23" t="n"/>
      <c r="H85" s="40" t="n"/>
      <c r="I85" s="41" t="n"/>
      <c r="J85" s="24" t="n"/>
      <c r="K85" s="113" t="n"/>
      <c r="L85" s="25" t="n"/>
      <c r="M85" s="114" t="n"/>
    </row>
    <row r="86" ht="15" customHeight="1">
      <c r="A86" s="38" t="n"/>
      <c r="B86" s="23" t="n"/>
      <c r="C86" s="23" t="n"/>
      <c r="D86" s="23" t="n"/>
      <c r="E86" s="23" t="n"/>
      <c r="F86" s="39" t="n"/>
      <c r="G86" s="23" t="n"/>
      <c r="H86" s="40" t="n"/>
      <c r="I86" s="41" t="n"/>
      <c r="J86" s="24" t="n"/>
      <c r="K86" s="113" t="n"/>
      <c r="L86" s="25" t="n"/>
      <c r="M86" s="114" t="n"/>
    </row>
    <row r="87" ht="15" customHeight="1">
      <c r="A87" s="38" t="n"/>
      <c r="B87" s="23" t="n"/>
      <c r="C87" s="23" t="n"/>
      <c r="D87" s="23" t="n"/>
      <c r="E87" s="23" t="n"/>
      <c r="F87" s="39" t="n"/>
      <c r="G87" s="23" t="n"/>
      <c r="H87" s="40" t="n"/>
      <c r="I87" s="41" t="n"/>
      <c r="J87" s="24" t="n"/>
      <c r="K87" s="113" t="n"/>
      <c r="L87" s="25" t="n"/>
      <c r="M87" s="114" t="n"/>
    </row>
    <row r="88" ht="15" customHeight="1">
      <c r="A88" s="38" t="n"/>
      <c r="B88" s="23" t="n"/>
      <c r="C88" s="23" t="n"/>
      <c r="D88" s="23" t="n"/>
      <c r="E88" s="23" t="n"/>
      <c r="F88" s="39" t="n"/>
      <c r="G88" s="23" t="n"/>
      <c r="H88" s="40" t="n"/>
      <c r="I88" s="41" t="n"/>
      <c r="J88" s="24" t="n"/>
      <c r="K88" s="113" t="n"/>
      <c r="L88" s="25" t="n"/>
      <c r="M88" s="114" t="n"/>
    </row>
    <row r="89" ht="15" customHeight="1">
      <c r="A89" s="38" t="n"/>
      <c r="B89" s="23" t="n"/>
      <c r="C89" s="23" t="n"/>
      <c r="D89" s="23" t="n"/>
      <c r="E89" s="23" t="n"/>
      <c r="F89" s="39" t="n"/>
      <c r="G89" s="23" t="n"/>
      <c r="H89" s="40" t="n"/>
      <c r="I89" s="41" t="n"/>
      <c r="J89" s="24" t="n"/>
      <c r="K89" s="113" t="n"/>
      <c r="L89" s="25" t="n"/>
      <c r="M89" s="114" t="n"/>
    </row>
    <row r="90" ht="15" customHeight="1">
      <c r="A90" s="38" t="n"/>
      <c r="B90" s="23" t="n"/>
      <c r="C90" s="23" t="n"/>
      <c r="D90" s="23" t="n"/>
      <c r="E90" s="23" t="n"/>
      <c r="F90" s="39" t="n"/>
      <c r="G90" s="23" t="n"/>
      <c r="H90" s="40" t="n"/>
      <c r="I90" s="41" t="n"/>
      <c r="J90" s="24" t="n"/>
      <c r="K90" s="113" t="n"/>
      <c r="L90" s="25" t="n"/>
      <c r="M90" s="114" t="n"/>
    </row>
    <row r="91" ht="15" customHeight="1">
      <c r="A91" s="38" t="n"/>
      <c r="B91" s="23" t="n"/>
      <c r="C91" s="23" t="n"/>
      <c r="D91" s="23" t="n"/>
      <c r="E91" s="23" t="n"/>
      <c r="F91" s="39" t="n"/>
      <c r="G91" s="23" t="n"/>
      <c r="H91" s="40" t="n"/>
      <c r="I91" s="41" t="n"/>
      <c r="J91" s="24" t="n"/>
      <c r="K91" s="113" t="n"/>
      <c r="L91" s="25" t="n"/>
      <c r="M91" s="114" t="n"/>
    </row>
    <row r="92" ht="15" customHeight="1">
      <c r="A92" s="38" t="n"/>
      <c r="B92" s="23" t="n"/>
      <c r="C92" s="23" t="n"/>
      <c r="D92" s="23" t="n"/>
      <c r="E92" s="23" t="n"/>
      <c r="F92" s="39" t="n"/>
      <c r="G92" s="23" t="n"/>
      <c r="H92" s="40" t="n"/>
      <c r="I92" s="41" t="n"/>
      <c r="J92" s="24" t="n"/>
      <c r="K92" s="113" t="n"/>
      <c r="L92" s="25" t="n"/>
      <c r="M92" s="114" t="n"/>
    </row>
    <row r="93" ht="15" customHeight="1">
      <c r="A93" s="38" t="n"/>
      <c r="B93" s="23" t="n"/>
      <c r="C93" s="23" t="n"/>
      <c r="D93" s="23" t="n"/>
      <c r="E93" s="23" t="n"/>
      <c r="F93" s="39" t="n"/>
      <c r="G93" s="23" t="n"/>
      <c r="H93" s="40" t="n"/>
      <c r="I93" s="41" t="n"/>
      <c r="J93" s="24" t="n"/>
      <c r="K93" s="113" t="n"/>
      <c r="L93" s="25" t="n"/>
      <c r="M93" s="114" t="n"/>
    </row>
    <row r="94" ht="15" customHeight="1">
      <c r="A94" s="38" t="n"/>
      <c r="B94" s="23" t="n"/>
      <c r="C94" s="23" t="n"/>
      <c r="D94" s="23" t="n"/>
      <c r="E94" s="23" t="n"/>
      <c r="F94" s="39" t="n"/>
      <c r="G94" s="23" t="n"/>
      <c r="H94" s="40" t="n"/>
      <c r="I94" s="41" t="n"/>
      <c r="J94" s="24" t="n"/>
      <c r="K94" s="113" t="n"/>
      <c r="L94" s="25" t="n"/>
      <c r="M94" s="114" t="n"/>
    </row>
    <row r="95" ht="15" customHeight="1">
      <c r="A95" s="38" t="n"/>
      <c r="B95" s="23" t="n"/>
      <c r="C95" s="23" t="n"/>
      <c r="D95" s="23" t="n"/>
      <c r="E95" s="23" t="n"/>
      <c r="F95" s="39" t="n"/>
      <c r="G95" s="23" t="n"/>
      <c r="H95" s="40" t="n"/>
      <c r="I95" s="41" t="n"/>
      <c r="J95" s="24" t="n"/>
      <c r="K95" s="113" t="n"/>
      <c r="L95" s="25" t="n"/>
      <c r="M95" s="114" t="n"/>
    </row>
    <row r="96" ht="15" customHeight="1">
      <c r="A96" s="38" t="n"/>
      <c r="B96" s="23" t="n"/>
      <c r="C96" s="23" t="n"/>
      <c r="D96" s="23" t="n"/>
      <c r="E96" s="23" t="n"/>
      <c r="F96" s="39" t="n"/>
      <c r="G96" s="23" t="n"/>
      <c r="H96" s="40" t="n"/>
      <c r="I96" s="41" t="n"/>
      <c r="J96" s="24" t="n"/>
      <c r="K96" s="113" t="n"/>
      <c r="L96" s="25" t="n"/>
      <c r="M96" s="114" t="n"/>
    </row>
    <row r="97" ht="15" customHeight="1">
      <c r="A97" s="38" t="n"/>
      <c r="B97" s="23" t="n"/>
      <c r="C97" s="23" t="n"/>
      <c r="D97" s="23" t="n"/>
      <c r="E97" s="23" t="n"/>
      <c r="F97" s="39" t="n"/>
      <c r="G97" s="23" t="n"/>
      <c r="H97" s="40" t="n"/>
      <c r="I97" s="41" t="n"/>
      <c r="J97" s="24" t="n"/>
      <c r="K97" s="113" t="n"/>
      <c r="L97" s="25" t="n"/>
      <c r="M97" s="114" t="n"/>
    </row>
    <row r="98" ht="15" customHeight="1">
      <c r="A98" s="38" t="n"/>
      <c r="B98" s="23" t="n"/>
      <c r="C98" s="23" t="n"/>
      <c r="D98" s="23" t="n"/>
      <c r="E98" s="23" t="n"/>
      <c r="F98" s="39" t="n"/>
      <c r="G98" s="23" t="n"/>
      <c r="H98" s="40" t="n"/>
      <c r="I98" s="41" t="n"/>
      <c r="J98" s="24" t="n"/>
      <c r="K98" s="113" t="n"/>
      <c r="L98" s="25" t="n"/>
      <c r="M98" s="114" t="n"/>
    </row>
    <row r="99" ht="15" customHeight="1">
      <c r="A99" s="38" t="n"/>
      <c r="B99" s="23" t="n"/>
      <c r="C99" s="23" t="n"/>
      <c r="D99" s="23" t="n"/>
      <c r="E99" s="23" t="n"/>
      <c r="F99" s="39" t="n"/>
      <c r="G99" s="23" t="n"/>
      <c r="H99" s="40" t="n"/>
      <c r="I99" s="41" t="n"/>
      <c r="J99" s="24" t="n"/>
      <c r="K99" s="113" t="n"/>
      <c r="L99" s="25" t="n"/>
      <c r="M99" s="114" t="n"/>
    </row>
    <row r="100" ht="15" customHeight="1">
      <c r="A100" s="38" t="n"/>
      <c r="B100" s="23" t="n"/>
      <c r="C100" s="23" t="n"/>
      <c r="D100" s="23" t="n"/>
      <c r="E100" s="23" t="n"/>
      <c r="F100" s="39" t="n"/>
      <c r="G100" s="23" t="n"/>
      <c r="H100" s="40" t="n"/>
      <c r="I100" s="41" t="n"/>
      <c r="J100" s="24" t="n"/>
      <c r="K100" s="113" t="n"/>
      <c r="L100" s="25" t="n"/>
      <c r="M100" s="114" t="n"/>
    </row>
    <row r="101" ht="15" customHeight="1">
      <c r="A101" s="38" t="n"/>
      <c r="B101" s="23" t="n"/>
      <c r="C101" s="23" t="n"/>
      <c r="D101" s="23" t="n"/>
      <c r="E101" s="23" t="n"/>
      <c r="F101" s="39" t="n"/>
      <c r="G101" s="23" t="n"/>
      <c r="H101" s="40" t="n"/>
      <c r="I101" s="41" t="n"/>
      <c r="J101" s="24" t="n"/>
      <c r="K101" s="113" t="n"/>
      <c r="L101" s="25" t="n"/>
      <c r="M101" s="114" t="n"/>
    </row>
    <row r="102" ht="15" customHeight="1">
      <c r="A102" s="38" t="n"/>
      <c r="B102" s="23" t="n"/>
      <c r="C102" s="23" t="n"/>
      <c r="D102" s="23" t="n"/>
      <c r="E102" s="23" t="n"/>
      <c r="F102" s="39" t="n"/>
      <c r="G102" s="23" t="n"/>
      <c r="H102" s="40" t="n"/>
      <c r="I102" s="41" t="n"/>
      <c r="J102" s="24" t="n"/>
      <c r="K102" s="113" t="n"/>
      <c r="L102" s="25" t="n"/>
      <c r="M102" s="114" t="n"/>
    </row>
    <row r="103" ht="15" customHeight="1">
      <c r="A103" s="38" t="n"/>
      <c r="B103" s="23" t="n"/>
      <c r="C103" s="23" t="n"/>
      <c r="D103" s="23" t="n"/>
      <c r="E103" s="23" t="n"/>
      <c r="F103" s="39" t="n"/>
      <c r="G103" s="23" t="n"/>
      <c r="H103" s="40" t="n"/>
      <c r="I103" s="41" t="n"/>
      <c r="J103" s="24" t="n"/>
      <c r="K103" s="113" t="n"/>
      <c r="L103" s="25" t="n"/>
      <c r="M103" s="114" t="n"/>
    </row>
    <row r="104" ht="15" customHeight="1">
      <c r="A104" s="38" t="n"/>
      <c r="B104" s="23" t="n"/>
      <c r="C104" s="23" t="n"/>
      <c r="D104" s="23" t="n"/>
      <c r="E104" s="23" t="n"/>
      <c r="F104" s="39" t="n"/>
      <c r="G104" s="23" t="n"/>
      <c r="H104" s="40" t="n"/>
      <c r="I104" s="41" t="n"/>
      <c r="J104" s="24" t="n"/>
      <c r="K104" s="113" t="n"/>
      <c r="L104" s="25" t="n"/>
      <c r="M104" s="114" t="n"/>
    </row>
    <row r="105" ht="15" customHeight="1">
      <c r="A105" s="38" t="n"/>
      <c r="B105" s="23" t="n"/>
      <c r="C105" s="23" t="n"/>
      <c r="D105" s="23" t="n"/>
      <c r="E105" s="23" t="n"/>
      <c r="F105" s="39" t="n"/>
      <c r="G105" s="23" t="n"/>
      <c r="H105" s="40" t="n"/>
      <c r="I105" s="41" t="n"/>
      <c r="J105" s="24" t="n"/>
      <c r="K105" s="113" t="n"/>
      <c r="L105" s="25" t="n"/>
      <c r="M105" s="114" t="n"/>
    </row>
  </sheetData>
  <mergeCells count="3">
    <mergeCell ref="G3:J15"/>
    <mergeCell ref="C17:D17"/>
    <mergeCell ref="C4:D4"/>
  </mergeCells>
  <dataValidations count="9">
    <dataValidation sqref="G20:G105" showDropDown="0" showInputMessage="1" showErrorMessage="1" allowBlank="0" type="list">
      <formula1>"Nacional, Internacional, Inventario"</formula1>
    </dataValidation>
    <dataValidation sqref="J20:J105" showDropDown="0" showInputMessage="1" showErrorMessage="1" allowBlank="0" type="list">
      <formula1>"COP, EUR, USD"</formula1>
    </dataValidation>
    <dataValidation sqref="E7" showDropDown="0" showInputMessage="1" showErrorMessage="1" allowBlank="0" type="list">
      <formula1>"IES,PROYECTOS,DINÁMICO,PRESIDENCIA,EDUCACIÓN BÁSICA,INSTRUMENTACION,MANTENIMIENTOS"</formula1>
    </dataValidation>
    <dataValidation sqref="E8" showDropDown="0" showInputMessage="1" showErrorMessage="1" allowBlank="0" type="list">
      <formula1>"MARIA MERCEDES,LUIS CAÑON,JEIMY CADENA,JIMMY ORTIZ"</formula1>
    </dataValidation>
    <dataValidation sqref="E9" showDropDown="0" showInputMessage="1" showErrorMessage="1" allowBlank="0" type="list">
      <formula1>"ANDRES CUESTAS,CAROLINA GAITÁN,DANIELA CRISTANCHO,ESTEBAN RAMIREZ, NELIS FABREGAS,ROCIO BARÓN,CHRISTIAN ROMERO"</formula1>
    </dataValidation>
    <dataValidation sqref="E10" showDropDown="0" showInputMessage="1" showErrorMessage="1" allowBlank="0" type="list">
      <formula1>"JORGE RODRIGUEZ"</formula1>
    </dataValidation>
    <dataValidation sqref="E11" showDropDown="0" showInputMessage="1" showErrorMessage="1" allowBlank="0" type="list">
      <formula1>"FRANK GALVAN, DORIS MONTEROSA, CRISTINA SIERRA"</formula1>
    </dataValidation>
    <dataValidation sqref="E12" showDropDown="0" showInputMessage="1" showErrorMessage="1" allowBlank="0" type="list">
      <formula1>"DAVID HERRERA,JOAN PORRAS,NICOLAS HERRERA, ANDRES BOHORQUEZ,WILMER CRUZ,JORGE RODRIGUEZ,CRISTIAN MUÑOZ"</formula1>
    </dataValidation>
    <dataValidation sqref="E17" showDropDown="0" showInputMessage="1" showErrorMessage="1" allowBlank="0" type="list">
      <formula1>"COP,USD,EUR"</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C6:K22"/>
  <sheetViews>
    <sheetView topLeftCell="A8" zoomScale="120" zoomScaleNormal="120" workbookViewId="0">
      <selection activeCell="D8" sqref="D8"/>
    </sheetView>
  </sheetViews>
  <sheetFormatPr baseColWidth="10" defaultColWidth="11.5703125" defaultRowHeight="15"/>
  <cols>
    <col width="50.7109375" customWidth="1" min="3" max="3"/>
    <col width="10.7109375" customWidth="1" min="4" max="4"/>
    <col width="15.7109375" customWidth="1" min="5" max="5"/>
    <col width="30.7109375" customWidth="1" min="6" max="6"/>
    <col width="15.28515625" customWidth="1" min="8" max="8"/>
  </cols>
  <sheetData>
    <row r="6" ht="15.75" customHeight="1">
      <c r="C6" s="27" t="inlineStr">
        <is>
          <t>Total días</t>
        </is>
      </c>
      <c r="D6" s="52" t="n">
        <v>0</v>
      </c>
      <c r="E6" s="27" t="inlineStr">
        <is>
          <t>Ciudad</t>
        </is>
      </c>
      <c r="F6" s="51">
        <f>SOLICITUD!E14</f>
        <v/>
      </c>
    </row>
    <row r="7" ht="30" customHeight="1">
      <c r="C7" s="27" t="inlineStr">
        <is>
          <t>Número de profesionales</t>
        </is>
      </c>
      <c r="D7" s="52" t="n">
        <v>0</v>
      </c>
      <c r="E7" s="28" t="n"/>
      <c r="F7" s="115" t="n"/>
    </row>
    <row r="8">
      <c r="C8" s="28" t="n"/>
      <c r="D8" s="28" t="n"/>
      <c r="E8" s="28" t="n"/>
      <c r="F8" s="115" t="n"/>
    </row>
    <row r="9" ht="15.75" customHeight="1" thickBot="1">
      <c r="C9" s="28" t="n"/>
      <c r="D9" s="28" t="n"/>
      <c r="E9" s="28" t="n"/>
      <c r="F9" s="115" t="n"/>
    </row>
    <row r="10" ht="31.5" customHeight="1">
      <c r="C10" s="30" t="inlineStr">
        <is>
          <t>Descripción - Gasto</t>
        </is>
      </c>
      <c r="D10" s="31" t="inlineStr">
        <is>
          <t>Cantidad/persona</t>
        </is>
      </c>
      <c r="E10" s="31" t="inlineStr">
        <is>
          <t>Valor Base</t>
        </is>
      </c>
      <c r="F10" s="116" t="inlineStr">
        <is>
          <t>Valor Total</t>
        </is>
      </c>
      <c r="H10" s="117" t="inlineStr">
        <is>
          <t>Observaciones:</t>
        </is>
      </c>
      <c r="I10" s="118" t="n"/>
      <c r="J10" s="99" t="n"/>
      <c r="K10" s="100" t="n"/>
    </row>
    <row r="11">
      <c r="C11" s="33" t="inlineStr">
        <is>
          <t xml:space="preserve">TIQUETES </t>
        </is>
      </c>
      <c r="D11" s="53" t="n">
        <v>1</v>
      </c>
      <c r="E11" s="119">
        <f>VLOOKUP(F6,TARIFAS!A:I,2,FALSE)</f>
        <v/>
      </c>
      <c r="F11" s="120">
        <f>D11*E11</f>
        <v/>
      </c>
      <c r="H11" s="121" t="n"/>
      <c r="I11" s="104" t="n"/>
      <c r="K11" s="105" t="n"/>
    </row>
    <row r="12" ht="33.75" customHeight="1">
      <c r="C12" s="33" t="inlineStr">
        <is>
          <t>TRANSPORTE CASA-AEROPUERTO-CASA</t>
        </is>
      </c>
      <c r="D12" s="53" t="n">
        <v>1</v>
      </c>
      <c r="E12" s="119">
        <f>VLOOKUP(F6,TARIFAS!A:I,3,FALSE)</f>
        <v/>
      </c>
      <c r="F12" s="120">
        <f>D12*E12</f>
        <v/>
      </c>
      <c r="H12" s="121" t="n"/>
      <c r="I12" s="104" t="n"/>
      <c r="K12" s="105" t="n"/>
    </row>
    <row r="13">
      <c r="C13" s="33" t="inlineStr">
        <is>
          <t>TRANSPORTE AEROPUERTO -HOTEL- AEROPUERTO</t>
        </is>
      </c>
      <c r="D13" s="53" t="n">
        <v>1</v>
      </c>
      <c r="E13" s="119">
        <f>VLOOKUP(F6,TARIFAS!A:I,4,FALSE)</f>
        <v/>
      </c>
      <c r="F13" s="120">
        <f>D13*E13</f>
        <v/>
      </c>
      <c r="H13" s="121" t="n"/>
      <c r="I13" s="104" t="n"/>
      <c r="K13" s="105" t="n"/>
    </row>
    <row r="14">
      <c r="C14" s="33" t="inlineStr">
        <is>
          <t xml:space="preserve">ALIMENTACIÓN DIARIA </t>
        </is>
      </c>
      <c r="D14" s="53">
        <f>D6</f>
        <v/>
      </c>
      <c r="E14" s="122">
        <f>VLOOKUP(F6,TARIFAS!A:I,5,FALSE)</f>
        <v/>
      </c>
      <c r="F14" s="120">
        <f>D14*E14</f>
        <v/>
      </c>
      <c r="H14" s="121" t="n"/>
      <c r="I14" s="104" t="n"/>
      <c r="K14" s="105" t="n"/>
    </row>
    <row r="15" ht="15.75" customHeight="1" thickBot="1">
      <c r="C15" s="33" t="inlineStr">
        <is>
          <t>TRANSPORTE INTERMUNICIPAL(2 trayectos)</t>
        </is>
      </c>
      <c r="D15" s="53" t="n">
        <v>1</v>
      </c>
      <c r="E15" s="119">
        <f>VLOOKUP(F6,TARIFAS!A:I,6,FALSE)</f>
        <v/>
      </c>
      <c r="F15" s="120">
        <f>D15*E15</f>
        <v/>
      </c>
      <c r="H15" s="123" t="n"/>
      <c r="I15" s="106" t="n"/>
      <c r="J15" s="107" t="n"/>
      <c r="K15" s="108" t="n"/>
    </row>
    <row r="16">
      <c r="C16" s="33" t="inlineStr">
        <is>
          <t xml:space="preserve">TAXIS </t>
        </is>
      </c>
      <c r="D16" s="55">
        <f>IF(D7&lt;1,0,4*D6/D7)</f>
        <v/>
      </c>
      <c r="E16" s="124">
        <f>VLOOKUP(F6,TARIFAS!A:I,7,FALSE)</f>
        <v/>
      </c>
      <c r="F16" s="125">
        <f>D16*E16</f>
        <v/>
      </c>
    </row>
    <row r="17">
      <c r="C17" s="33" t="inlineStr">
        <is>
          <t xml:space="preserve">OTROS GASTOS </t>
        </is>
      </c>
      <c r="D17" s="53" t="n">
        <v>1</v>
      </c>
      <c r="E17" s="124">
        <f>VLOOKUP(F6,TARIFAS!A:I,8,FALSE)</f>
        <v/>
      </c>
      <c r="F17" s="120">
        <f>D17*E17</f>
        <v/>
      </c>
    </row>
    <row r="18">
      <c r="C18" s="33" t="inlineStr">
        <is>
          <t>HOSPEDAJE</t>
        </is>
      </c>
      <c r="D18" s="53">
        <f>D6-1</f>
        <v/>
      </c>
      <c r="E18" s="124">
        <f>VLOOKUP(F6,TARIFAS!A:I,9,FALSE)</f>
        <v/>
      </c>
      <c r="F18" s="120">
        <f>IF(D18&lt;0,0,E18*D18)</f>
        <v/>
      </c>
    </row>
    <row r="19">
      <c r="C19" s="33" t="inlineStr">
        <is>
          <t>INSUMOS TÉCNICOS ADICIONALES</t>
        </is>
      </c>
      <c r="D19" s="53" t="n">
        <v>0</v>
      </c>
      <c r="E19" s="124" t="n">
        <v>0</v>
      </c>
      <c r="F19" s="120">
        <f>D19*E19</f>
        <v/>
      </c>
    </row>
    <row r="20">
      <c r="C20" s="28" t="n"/>
      <c r="D20" s="28" t="n"/>
    </row>
    <row r="21" ht="15.75" customHeight="1">
      <c r="C21" s="28" t="n"/>
      <c r="D21" s="28" t="n"/>
      <c r="E21" s="31" t="inlineStr">
        <is>
          <t>SUBTOTAL</t>
        </is>
      </c>
      <c r="F21" s="126">
        <f>SUM(F11:F18)</f>
        <v/>
      </c>
    </row>
    <row r="22" ht="15.75" customHeight="1">
      <c r="E22" s="31" t="inlineStr">
        <is>
          <t>TOTAL</t>
        </is>
      </c>
      <c r="F22" s="126">
        <f>(F21*D7)+F19</f>
        <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I57"/>
  <sheetViews>
    <sheetView tabSelected="1" workbookViewId="0">
      <selection activeCell="B10" sqref="B10"/>
    </sheetView>
  </sheetViews>
  <sheetFormatPr baseColWidth="10" defaultColWidth="9.140625" defaultRowHeight="15"/>
  <cols>
    <col width="22.85546875" customWidth="1" style="50" min="1" max="1"/>
    <col width="18" customWidth="1" style="50" min="2" max="2"/>
    <col width="29" customWidth="1" style="50" min="3" max="3"/>
    <col width="29.28515625" customWidth="1" style="50" min="4" max="4"/>
    <col width="24.42578125" customWidth="1" style="50" min="5" max="5"/>
    <col width="20.85546875" customWidth="1" style="50" min="6" max="6"/>
    <col width="13.28515625" customWidth="1" style="50" min="7" max="7"/>
    <col width="13.140625" customWidth="1" style="50" min="8" max="8"/>
    <col width="20.5703125" customWidth="1" style="50" min="9" max="9"/>
  </cols>
  <sheetData>
    <row r="1" ht="45" customHeight="1">
      <c r="A1" s="43" t="inlineStr">
        <is>
          <t>CIUDAD</t>
        </is>
      </c>
      <c r="B1" s="127" t="inlineStr">
        <is>
          <t xml:space="preserve">VALOR PROMEDIO DE TIQUETES </t>
        </is>
      </c>
      <c r="C1" s="127" t="inlineStr">
        <is>
          <t xml:space="preserve"> TRANSPORTE CASA-AEROPUERTO-CASA</t>
        </is>
      </c>
      <c r="D1" s="127" t="inlineStr">
        <is>
          <t>TRANSPORTE AEROPUERTO -HOTEL- AEROPUERTO</t>
        </is>
      </c>
      <c r="E1" s="127" t="inlineStr">
        <is>
          <t xml:space="preserve">ALIMENTACIÓN DIARIA </t>
        </is>
      </c>
      <c r="F1" s="127" t="inlineStr">
        <is>
          <t xml:space="preserve"> TRANSPORTE INTERMUNICIPAL(2 trayectos)</t>
        </is>
      </c>
      <c r="G1" s="127" t="inlineStr">
        <is>
          <t xml:space="preserve">TAXIS </t>
        </is>
      </c>
      <c r="H1" s="127" t="inlineStr">
        <is>
          <t xml:space="preserve">OTROS GASTOS </t>
        </is>
      </c>
      <c r="I1" s="127" t="inlineStr">
        <is>
          <t xml:space="preserve">HOSPEDAJE
(xNoche) iva incluido </t>
        </is>
      </c>
    </row>
    <row r="2" ht="15.75" customHeight="1">
      <c r="A2" s="44" t="inlineStr">
        <is>
          <t>ACACÍAS</t>
        </is>
      </c>
      <c r="B2" s="128" t="n">
        <v>0</v>
      </c>
      <c r="C2" s="128" t="n">
        <v>70000</v>
      </c>
      <c r="D2" s="129" t="n">
        <v>30000</v>
      </c>
      <c r="E2" s="128" t="n">
        <v>60000</v>
      </c>
      <c r="F2" s="128" t="n">
        <v>92000</v>
      </c>
      <c r="G2" s="128" t="n">
        <v>15000</v>
      </c>
      <c r="H2" s="128" t="n">
        <v>15000</v>
      </c>
      <c r="I2" s="128" t="n">
        <v>96000</v>
      </c>
    </row>
    <row r="3" ht="15.75" customHeight="1">
      <c r="A3" s="44" t="inlineStr">
        <is>
          <t xml:space="preserve">AGUACHICA </t>
        </is>
      </c>
      <c r="B3" s="128" t="n">
        <v>700000</v>
      </c>
      <c r="C3" s="128" t="n">
        <v>70000</v>
      </c>
      <c r="D3" s="129" t="n">
        <v>60000</v>
      </c>
      <c r="E3" s="128" t="n">
        <v>60000</v>
      </c>
      <c r="F3" s="128" t="n">
        <v>0</v>
      </c>
      <c r="G3" s="128" t="n">
        <v>10000</v>
      </c>
      <c r="H3" s="128" t="n">
        <v>15000</v>
      </c>
      <c r="I3" s="128" t="n">
        <v>105000</v>
      </c>
    </row>
    <row r="4" ht="15.75" customHeight="1">
      <c r="A4" s="44" t="inlineStr">
        <is>
          <t>ALBAN</t>
        </is>
      </c>
      <c r="B4" s="128" t="n">
        <v>0</v>
      </c>
      <c r="C4" s="128" t="n">
        <v>70000</v>
      </c>
      <c r="D4" s="129" t="n">
        <v>20000</v>
      </c>
      <c r="E4" s="128" t="n">
        <v>35000</v>
      </c>
      <c r="F4" s="128" t="n">
        <v>40000</v>
      </c>
      <c r="G4" s="128" t="n">
        <v>10000</v>
      </c>
      <c r="H4" s="128" t="n">
        <v>15000</v>
      </c>
      <c r="I4" s="128" t="n">
        <v>0</v>
      </c>
    </row>
    <row r="5" ht="15.75" customHeight="1">
      <c r="A5" s="44" t="inlineStr">
        <is>
          <t>AMAZONAS</t>
        </is>
      </c>
      <c r="B5" s="128" t="n">
        <v>1218100</v>
      </c>
      <c r="C5" s="128" t="n">
        <v>70000</v>
      </c>
      <c r="D5" s="129" t="n">
        <v>60000</v>
      </c>
      <c r="E5" s="128" t="n">
        <v>70000</v>
      </c>
      <c r="F5" s="128" t="n">
        <v>0</v>
      </c>
      <c r="G5" s="128" t="n">
        <v>15000</v>
      </c>
      <c r="H5" s="128" t="n">
        <v>51000</v>
      </c>
      <c r="I5" s="128" t="n">
        <v>190000</v>
      </c>
    </row>
    <row r="6" ht="15.75" customHeight="1">
      <c r="A6" s="44" t="inlineStr">
        <is>
          <t>ARBELÁEZ</t>
        </is>
      </c>
      <c r="B6" s="128" t="n">
        <v>0</v>
      </c>
      <c r="C6" s="128" t="n">
        <v>70000</v>
      </c>
      <c r="D6" s="129" t="n">
        <v>20000</v>
      </c>
      <c r="E6" s="128" t="n">
        <v>60000</v>
      </c>
      <c r="F6" s="128" t="n">
        <v>40000</v>
      </c>
      <c r="G6" s="128" t="n">
        <v>10000</v>
      </c>
      <c r="H6" s="128" t="n">
        <v>15000</v>
      </c>
      <c r="I6" s="128" t="n">
        <v>50000</v>
      </c>
    </row>
    <row r="7" ht="15.75" customHeight="1">
      <c r="A7" s="44" t="inlineStr">
        <is>
          <t xml:space="preserve">ARMENIA </t>
        </is>
      </c>
      <c r="B7" s="130" t="n">
        <v>772900</v>
      </c>
      <c r="C7" s="128" t="n">
        <v>70000</v>
      </c>
      <c r="D7" s="129" t="n">
        <v>60000</v>
      </c>
      <c r="E7" s="128" t="n">
        <v>60000</v>
      </c>
      <c r="F7" s="128" t="n">
        <v>0</v>
      </c>
      <c r="G7" s="128" t="n">
        <v>20000</v>
      </c>
      <c r="H7" s="128" t="n">
        <v>15000</v>
      </c>
      <c r="I7" s="128" t="n">
        <v>169000</v>
      </c>
    </row>
    <row r="8" ht="15.75" customHeight="1">
      <c r="A8" s="44" t="inlineStr">
        <is>
          <t>BARRANCABERMEJA</t>
        </is>
      </c>
      <c r="B8" s="128" t="n">
        <v>1050000</v>
      </c>
      <c r="C8" s="128" t="n">
        <v>70000</v>
      </c>
      <c r="D8" s="129" t="n">
        <v>50000</v>
      </c>
      <c r="E8" s="128" t="n">
        <v>60000</v>
      </c>
      <c r="F8" s="128" t="n"/>
      <c r="G8" s="128" t="n">
        <v>10000</v>
      </c>
      <c r="H8" s="128" t="n">
        <v>15000</v>
      </c>
      <c r="I8" s="128" t="n">
        <v>150000</v>
      </c>
    </row>
    <row r="9" ht="15.75" customHeight="1">
      <c r="A9" s="44" t="inlineStr">
        <is>
          <t>BARRANQUILLA</t>
        </is>
      </c>
      <c r="B9" s="128" t="n">
        <v>735080</v>
      </c>
      <c r="C9" s="128" t="n">
        <v>70000</v>
      </c>
      <c r="D9" s="129" t="n">
        <v>60000</v>
      </c>
      <c r="E9" s="128" t="n">
        <v>60000</v>
      </c>
      <c r="F9" s="128" t="n">
        <v>0</v>
      </c>
      <c r="G9" s="128" t="n">
        <v>20000</v>
      </c>
      <c r="H9" s="128" t="n">
        <v>15000</v>
      </c>
      <c r="I9" s="128" t="n">
        <v>226100</v>
      </c>
    </row>
    <row r="10" ht="15.75" customHeight="1">
      <c r="A10" s="48" t="inlineStr">
        <is>
          <t>BOGOTÁ</t>
        </is>
      </c>
      <c r="B10" s="128" t="n">
        <v>0</v>
      </c>
      <c r="C10" s="128" t="n">
        <v>0</v>
      </c>
      <c r="D10" s="129" t="n">
        <v>0</v>
      </c>
      <c r="E10" s="128" t="n">
        <v>0</v>
      </c>
      <c r="F10" s="128" t="n">
        <v>0</v>
      </c>
      <c r="G10" s="128" t="n">
        <v>0</v>
      </c>
      <c r="H10" s="129" t="n">
        <v>0</v>
      </c>
      <c r="I10" s="128" t="n">
        <v>0</v>
      </c>
    </row>
    <row r="11" ht="15.75" customHeight="1">
      <c r="A11" s="44" t="inlineStr">
        <is>
          <t>BUCARAMANGA</t>
        </is>
      </c>
      <c r="B11" s="128" t="n">
        <v>830180</v>
      </c>
      <c r="C11" s="128" t="n">
        <v>70000</v>
      </c>
      <c r="D11" s="129" t="n">
        <v>90000</v>
      </c>
      <c r="E11" s="128" t="n">
        <v>60000</v>
      </c>
      <c r="F11" s="128" t="n">
        <v>0</v>
      </c>
      <c r="G11" s="128" t="n">
        <v>20000</v>
      </c>
      <c r="H11" s="128" t="n">
        <v>15000</v>
      </c>
      <c r="I11" s="128" t="n">
        <v>184450</v>
      </c>
    </row>
    <row r="12" ht="15.75" customHeight="1">
      <c r="A12" s="44" t="inlineStr">
        <is>
          <t>CAJICÁ</t>
        </is>
      </c>
      <c r="B12" s="128" t="n">
        <v>0</v>
      </c>
      <c r="C12" s="128" t="n">
        <v>70000</v>
      </c>
      <c r="D12" s="129" t="n">
        <v>30000</v>
      </c>
      <c r="E12" s="128" t="n">
        <v>35000</v>
      </c>
      <c r="F12" s="128" t="n">
        <v>25000</v>
      </c>
      <c r="G12" s="128" t="n">
        <v>10000</v>
      </c>
      <c r="H12" s="128" t="n">
        <v>15000</v>
      </c>
      <c r="I12" s="128" t="n">
        <v>0</v>
      </c>
    </row>
    <row r="13" ht="15.75" customHeight="1">
      <c r="A13" s="44" t="inlineStr">
        <is>
          <t>CALI</t>
        </is>
      </c>
      <c r="B13" s="128" t="n">
        <v>584680</v>
      </c>
      <c r="C13" s="128" t="n">
        <v>70000</v>
      </c>
      <c r="D13" s="129" t="n">
        <v>150000</v>
      </c>
      <c r="E13" s="128" t="n">
        <v>60000</v>
      </c>
      <c r="F13" s="128" t="n">
        <v>0</v>
      </c>
      <c r="G13" s="128" t="n">
        <v>20000</v>
      </c>
      <c r="H13" s="128" t="n">
        <v>15000</v>
      </c>
      <c r="I13" s="128" t="n">
        <v>178500</v>
      </c>
    </row>
    <row r="14" ht="15.75" customHeight="1">
      <c r="A14" s="44" t="inlineStr">
        <is>
          <t>CARTAGENA</t>
        </is>
      </c>
      <c r="B14" s="128" t="n">
        <v>1037930</v>
      </c>
      <c r="C14" s="128" t="n">
        <v>70000</v>
      </c>
      <c r="D14" s="129" t="n">
        <v>50000</v>
      </c>
      <c r="E14" s="128" t="n">
        <v>70000</v>
      </c>
      <c r="F14" s="128" t="n">
        <v>0</v>
      </c>
      <c r="G14" s="128" t="n">
        <v>20000</v>
      </c>
      <c r="H14" s="128" t="n">
        <v>15000</v>
      </c>
      <c r="I14" s="128" t="n">
        <v>226100</v>
      </c>
    </row>
    <row r="15" ht="15.75" customHeight="1">
      <c r="A15" s="44" t="inlineStr">
        <is>
          <t>CHIA</t>
        </is>
      </c>
      <c r="B15" s="128" t="n">
        <v>0</v>
      </c>
      <c r="C15" s="128" t="n">
        <v>70000</v>
      </c>
      <c r="D15" s="129" t="n">
        <v>30000</v>
      </c>
      <c r="E15" s="128" t="n">
        <v>35000</v>
      </c>
      <c r="F15" s="128" t="n">
        <v>25000</v>
      </c>
      <c r="G15" s="128" t="n">
        <v>10000</v>
      </c>
      <c r="H15" s="128" t="n">
        <v>15000</v>
      </c>
      <c r="I15" s="128" t="n">
        <v>0</v>
      </c>
    </row>
    <row r="16" ht="15.75" customHeight="1">
      <c r="A16" s="44" t="inlineStr">
        <is>
          <t>CHIQUINQUIRÁ</t>
        </is>
      </c>
      <c r="B16" s="128" t="n"/>
      <c r="C16" s="128" t="n">
        <v>70000</v>
      </c>
      <c r="D16" s="129" t="n"/>
      <c r="E16" s="128" t="n"/>
      <c r="F16" s="128" t="n"/>
      <c r="G16" s="128" t="n"/>
      <c r="H16" s="128" t="n"/>
      <c r="I16" s="128" t="n"/>
    </row>
    <row r="17" ht="15.75" customHeight="1">
      <c r="A17" s="44" t="inlineStr">
        <is>
          <t>COROZAL</t>
        </is>
      </c>
      <c r="B17" s="128" t="n"/>
      <c r="C17" s="128" t="n">
        <v>70000</v>
      </c>
      <c r="D17" s="129" t="n"/>
      <c r="E17" s="128" t="n"/>
      <c r="F17" s="128" t="n"/>
      <c r="G17" s="128" t="n"/>
      <c r="H17" s="128" t="n"/>
      <c r="I17" s="128" t="n"/>
    </row>
    <row r="18" ht="15.75" customHeight="1">
      <c r="A18" s="44" t="inlineStr">
        <is>
          <t>CÚCUTA</t>
        </is>
      </c>
      <c r="B18" s="128" t="n">
        <v>801500</v>
      </c>
      <c r="C18" s="128" t="n">
        <v>70000</v>
      </c>
      <c r="D18" s="129" t="n">
        <v>60000</v>
      </c>
      <c r="E18" s="128" t="n">
        <v>60000</v>
      </c>
      <c r="F18" s="128" t="n">
        <v>0</v>
      </c>
      <c r="G18" s="128" t="n">
        <v>20000</v>
      </c>
      <c r="H18" s="128" t="n">
        <v>15000</v>
      </c>
      <c r="I18" s="128" t="n">
        <v>190400</v>
      </c>
    </row>
    <row r="19" ht="15.75" customHeight="1">
      <c r="A19" s="44" t="inlineStr">
        <is>
          <t>DOSQUEBRADAS</t>
        </is>
      </c>
      <c r="B19" s="128" t="n">
        <v>808680</v>
      </c>
      <c r="C19" s="128" t="n">
        <v>70000</v>
      </c>
      <c r="D19" s="129" t="n">
        <v>60000</v>
      </c>
      <c r="E19" s="128" t="n">
        <v>60000</v>
      </c>
      <c r="F19" s="128" t="n">
        <v>0</v>
      </c>
      <c r="G19" s="128" t="n">
        <v>10000</v>
      </c>
      <c r="H19" s="128" t="n">
        <v>15000</v>
      </c>
      <c r="I19" s="128" t="n">
        <v>184450</v>
      </c>
    </row>
    <row r="20" ht="15.75" customHeight="1">
      <c r="A20" s="44" t="inlineStr">
        <is>
          <t>DUITAMA</t>
        </is>
      </c>
      <c r="B20" s="128" t="n">
        <v>0</v>
      </c>
      <c r="C20" s="128" t="n">
        <v>70000</v>
      </c>
      <c r="D20" s="129" t="n">
        <v>30000</v>
      </c>
      <c r="E20" s="128" t="n">
        <v>60000</v>
      </c>
      <c r="F20" s="128" t="n">
        <v>80000</v>
      </c>
      <c r="G20" s="128" t="n">
        <v>10000</v>
      </c>
      <c r="H20" s="128" t="n">
        <v>15000</v>
      </c>
      <c r="I20" s="128" t="n">
        <v>115000</v>
      </c>
    </row>
    <row r="21" ht="15.75" customHeight="1">
      <c r="A21" s="44" t="inlineStr">
        <is>
          <t xml:space="preserve">EL ESPINAL </t>
        </is>
      </c>
      <c r="B21" s="128" t="n">
        <v>0</v>
      </c>
      <c r="C21" s="128" t="n">
        <v>70000</v>
      </c>
      <c r="D21" s="129" t="n">
        <v>20000</v>
      </c>
      <c r="E21" s="128" t="n">
        <v>60000</v>
      </c>
      <c r="F21" s="128" t="n">
        <v>80000</v>
      </c>
      <c r="G21" s="128" t="n">
        <v>10000</v>
      </c>
      <c r="H21" s="128" t="n">
        <v>15000</v>
      </c>
      <c r="I21" s="128" t="n">
        <v>110000</v>
      </c>
    </row>
    <row r="22" ht="15.75" customHeight="1">
      <c r="A22" s="44" t="inlineStr">
        <is>
          <t>FACATATIVA</t>
        </is>
      </c>
      <c r="B22" s="128" t="n">
        <v>0</v>
      </c>
      <c r="C22" s="128" t="n">
        <v>70000</v>
      </c>
      <c r="D22" s="129" t="n">
        <v>30000</v>
      </c>
      <c r="E22" s="128" t="n">
        <v>35000</v>
      </c>
      <c r="F22" s="128" t="n">
        <v>25000</v>
      </c>
      <c r="G22" s="128" t="n">
        <v>10000</v>
      </c>
      <c r="H22" s="128" t="n">
        <v>15000</v>
      </c>
      <c r="I22" s="128" t="n">
        <v>0</v>
      </c>
    </row>
    <row r="23" ht="15.75" customHeight="1">
      <c r="A23" s="44" t="inlineStr">
        <is>
          <t>FLORENCIA</t>
        </is>
      </c>
      <c r="B23" s="128" t="n">
        <v>1111800</v>
      </c>
      <c r="C23" s="128" t="n">
        <v>70000</v>
      </c>
      <c r="D23" s="129" t="n">
        <v>60000</v>
      </c>
      <c r="E23" s="128" t="n">
        <v>70000</v>
      </c>
      <c r="F23" s="128" t="n">
        <v>0</v>
      </c>
      <c r="G23" s="128" t="n">
        <v>20000</v>
      </c>
      <c r="H23" s="128" t="n">
        <v>15000</v>
      </c>
      <c r="I23" s="128" t="n">
        <v>140000</v>
      </c>
    </row>
    <row r="24" ht="15.75" customHeight="1">
      <c r="A24" s="44" t="inlineStr">
        <is>
          <t>FUSAGASUGA</t>
        </is>
      </c>
      <c r="B24" s="128" t="n">
        <v>0</v>
      </c>
      <c r="C24" s="128" t="n">
        <v>70000</v>
      </c>
      <c r="D24" s="129" t="n">
        <v>30000</v>
      </c>
      <c r="E24" s="128" t="n">
        <v>35000</v>
      </c>
      <c r="F24" s="128" t="n">
        <v>40000</v>
      </c>
      <c r="G24" s="128" t="n">
        <v>10000</v>
      </c>
      <c r="H24" s="128" t="n">
        <v>15000</v>
      </c>
      <c r="I24" s="128" t="n">
        <v>0</v>
      </c>
    </row>
    <row r="25" ht="15.75" customHeight="1">
      <c r="A25" s="44" t="inlineStr">
        <is>
          <t>GACHETÁ</t>
        </is>
      </c>
      <c r="B25" s="128" t="n">
        <v>0</v>
      </c>
      <c r="C25" s="128" t="n">
        <v>70000</v>
      </c>
      <c r="D25" s="129" t="n">
        <v>20000</v>
      </c>
      <c r="E25" s="128" t="n">
        <v>35000</v>
      </c>
      <c r="F25" s="128" t="n">
        <v>0</v>
      </c>
      <c r="G25" s="128" t="n">
        <v>10000</v>
      </c>
      <c r="H25" s="128" t="n">
        <v>15000</v>
      </c>
      <c r="I25" s="128" t="n">
        <v>0</v>
      </c>
    </row>
    <row r="26" ht="15.75" customHeight="1">
      <c r="A26" s="44" t="inlineStr">
        <is>
          <t>GIRARDOT</t>
        </is>
      </c>
      <c r="B26" s="128" t="n">
        <v>0</v>
      </c>
      <c r="C26" s="128" t="n">
        <v>70000</v>
      </c>
      <c r="D26" s="129" t="n">
        <v>30000</v>
      </c>
      <c r="E26" s="128" t="n">
        <v>60000</v>
      </c>
      <c r="F26" s="128" t="n">
        <v>80000</v>
      </c>
      <c r="G26" s="128" t="n">
        <v>15000</v>
      </c>
      <c r="H26" s="128" t="n">
        <v>15000</v>
      </c>
      <c r="I26" s="128" t="n">
        <v>100000</v>
      </c>
    </row>
    <row r="27" ht="15.75" customHeight="1">
      <c r="A27" s="44" t="inlineStr">
        <is>
          <t>IBAGUÉ</t>
        </is>
      </c>
      <c r="B27" s="128" t="n">
        <v>0</v>
      </c>
      <c r="C27" s="128" t="n">
        <v>70000</v>
      </c>
      <c r="D27" s="129" t="n">
        <v>40000</v>
      </c>
      <c r="E27" s="128" t="n">
        <v>60000</v>
      </c>
      <c r="F27" s="128" t="n">
        <v>100000</v>
      </c>
      <c r="G27" s="128" t="n">
        <v>15000</v>
      </c>
      <c r="H27" s="128" t="n">
        <v>15000</v>
      </c>
      <c r="I27" s="128" t="n">
        <v>205000</v>
      </c>
    </row>
    <row r="28" ht="15.75" customHeight="1">
      <c r="A28" s="44" t="inlineStr">
        <is>
          <t>LA DORADA</t>
        </is>
      </c>
      <c r="B28" s="128" t="n"/>
      <c r="C28" s="128" t="n">
        <v>70000</v>
      </c>
      <c r="D28" s="129" t="n"/>
      <c r="E28" s="128" t="n"/>
      <c r="F28" s="128" t="n"/>
      <c r="G28" s="128" t="n"/>
      <c r="H28" s="128" t="n"/>
      <c r="I28" s="128" t="n"/>
    </row>
    <row r="29" ht="15.75" customHeight="1">
      <c r="A29" s="44" t="inlineStr">
        <is>
          <t>MANIZALES</t>
        </is>
      </c>
      <c r="B29" s="128" t="n">
        <v>718850</v>
      </c>
      <c r="C29" s="128" t="n">
        <v>70000</v>
      </c>
      <c r="D29" s="129" t="n">
        <v>60000</v>
      </c>
      <c r="E29" s="128" t="n">
        <v>60000</v>
      </c>
      <c r="F29" s="128" t="n">
        <v>0</v>
      </c>
      <c r="G29" s="128" t="n">
        <v>20000</v>
      </c>
      <c r="H29" s="128" t="n">
        <v>15000</v>
      </c>
      <c r="I29" s="128" t="n">
        <v>166600</v>
      </c>
    </row>
    <row r="30" ht="15.75" customHeight="1">
      <c r="A30" s="44" t="inlineStr">
        <is>
          <t>MEDELLÍN</t>
        </is>
      </c>
      <c r="B30" s="128" t="n">
        <v>712980</v>
      </c>
      <c r="C30" s="128" t="n">
        <v>70000</v>
      </c>
      <c r="D30" s="129" t="n">
        <v>200000</v>
      </c>
      <c r="E30" s="128" t="n">
        <v>60000</v>
      </c>
      <c r="F30" s="128" t="n">
        <v>0</v>
      </c>
      <c r="G30" s="128" t="n">
        <v>20000</v>
      </c>
      <c r="H30" s="128" t="n">
        <v>15000</v>
      </c>
      <c r="I30" s="128" t="n">
        <v>226100</v>
      </c>
    </row>
    <row r="31" ht="15.75" customHeight="1">
      <c r="A31" s="44" t="inlineStr">
        <is>
          <t xml:space="preserve">MONTERÍA </t>
        </is>
      </c>
      <c r="B31" s="128" t="n">
        <v>774260</v>
      </c>
      <c r="C31" s="128" t="n">
        <v>70000</v>
      </c>
      <c r="D31" s="129" t="n">
        <v>60000</v>
      </c>
      <c r="E31" s="128" t="n">
        <v>60000</v>
      </c>
      <c r="F31" s="128" t="n">
        <v>0</v>
      </c>
      <c r="G31" s="128" t="n">
        <v>10000</v>
      </c>
      <c r="H31" s="128" t="n">
        <v>15000</v>
      </c>
      <c r="I31" s="128" t="n">
        <v>118000</v>
      </c>
    </row>
    <row r="32" ht="15.75" customHeight="1">
      <c r="A32" s="44" t="inlineStr">
        <is>
          <t>NEIVA</t>
        </is>
      </c>
      <c r="B32" s="128" t="n">
        <v>836550</v>
      </c>
      <c r="C32" s="128" t="n">
        <v>70000</v>
      </c>
      <c r="D32" s="129" t="n">
        <v>60000</v>
      </c>
      <c r="E32" s="128" t="n">
        <v>60000</v>
      </c>
      <c r="F32" s="128" t="n">
        <v>0</v>
      </c>
      <c r="G32" s="128" t="n">
        <v>20000</v>
      </c>
      <c r="H32" s="128" t="n">
        <v>15000</v>
      </c>
      <c r="I32" s="128" t="n">
        <v>160000</v>
      </c>
    </row>
    <row r="33" ht="15.75" customHeight="1">
      <c r="A33" s="48" t="inlineStr">
        <is>
          <t>NILO (Melgar)</t>
        </is>
      </c>
      <c r="B33" s="128" t="n">
        <v>0</v>
      </c>
      <c r="C33" s="128" t="n">
        <v>70000</v>
      </c>
      <c r="D33" s="129" t="n">
        <v>20000</v>
      </c>
      <c r="E33" s="128" t="n">
        <v>60000</v>
      </c>
      <c r="F33" s="128" t="n">
        <v>80000</v>
      </c>
      <c r="G33" s="128" t="n">
        <v>10000</v>
      </c>
      <c r="H33" s="128" t="n">
        <v>15000</v>
      </c>
      <c r="I33" s="128" t="n">
        <v>113000</v>
      </c>
    </row>
    <row r="34" ht="15.75" customHeight="1">
      <c r="A34" s="44" t="inlineStr">
        <is>
          <t>PALMIRA</t>
        </is>
      </c>
      <c r="B34" s="128" t="n">
        <v>657450</v>
      </c>
      <c r="C34" s="128" t="n">
        <v>70000</v>
      </c>
      <c r="D34" s="129" t="n">
        <v>80000</v>
      </c>
      <c r="E34" s="128" t="n">
        <v>60000</v>
      </c>
      <c r="F34" s="128" t="n"/>
      <c r="G34" s="128" t="n">
        <v>20000</v>
      </c>
      <c r="H34" s="128" t="n">
        <v>15000</v>
      </c>
      <c r="I34" s="128" t="n">
        <v>165000</v>
      </c>
    </row>
    <row r="35" ht="15.75" customHeight="1">
      <c r="A35" s="44" t="inlineStr">
        <is>
          <t>PAMPLONA</t>
        </is>
      </c>
      <c r="B35" s="128" t="n">
        <v>801500</v>
      </c>
      <c r="C35" s="128" t="n">
        <v>60000</v>
      </c>
      <c r="D35" s="129" t="n">
        <v>60000</v>
      </c>
      <c r="E35" s="128" t="n">
        <v>60000</v>
      </c>
      <c r="F35" s="128" t="n">
        <v>35000</v>
      </c>
      <c r="G35" s="128" t="n">
        <v>10000</v>
      </c>
      <c r="H35" s="128" t="n"/>
      <c r="I35" s="128" t="n">
        <v>130000</v>
      </c>
    </row>
    <row r="36" ht="15.75" customHeight="1">
      <c r="A36" s="44" t="inlineStr">
        <is>
          <t>PASTO</t>
        </is>
      </c>
      <c r="B36" s="128" t="n">
        <v>1201220</v>
      </c>
      <c r="C36" s="128" t="n">
        <v>70000</v>
      </c>
      <c r="D36" s="129" t="n">
        <v>60000</v>
      </c>
      <c r="E36" s="128" t="n">
        <v>60000</v>
      </c>
      <c r="F36" s="128" t="n"/>
      <c r="G36" s="128" t="n">
        <v>20000</v>
      </c>
      <c r="H36" s="128" t="n">
        <v>15000</v>
      </c>
      <c r="I36" s="128" t="n">
        <v>130900</v>
      </c>
    </row>
    <row r="37" ht="15.75" customHeight="1">
      <c r="A37" s="44" t="inlineStr">
        <is>
          <t>PEREIRA</t>
        </is>
      </c>
      <c r="B37" s="128" t="n">
        <v>718850</v>
      </c>
      <c r="C37" s="128" t="n">
        <v>70000</v>
      </c>
      <c r="D37" s="129" t="n">
        <v>60000</v>
      </c>
      <c r="E37" s="128" t="n">
        <v>60000</v>
      </c>
      <c r="F37" s="128" t="n">
        <v>0</v>
      </c>
      <c r="G37" s="128" t="n">
        <v>20000</v>
      </c>
      <c r="H37" s="128" t="n">
        <v>15000</v>
      </c>
      <c r="I37" s="128" t="n">
        <v>184450</v>
      </c>
    </row>
    <row r="38" ht="15.75" customHeight="1">
      <c r="A38" s="44" t="inlineStr">
        <is>
          <t>PITALITO</t>
        </is>
      </c>
      <c r="B38" s="128" t="n">
        <v>0</v>
      </c>
      <c r="C38" s="128" t="n">
        <v>70000</v>
      </c>
      <c r="D38" s="129" t="n">
        <v>30000</v>
      </c>
      <c r="E38" s="128" t="n">
        <v>60000</v>
      </c>
      <c r="F38" s="128" t="n">
        <v>0</v>
      </c>
      <c r="G38" s="128" t="n">
        <v>10000</v>
      </c>
      <c r="H38" s="128" t="n">
        <v>15000</v>
      </c>
      <c r="I38" s="128" t="n">
        <v>120000</v>
      </c>
    </row>
    <row r="39" ht="15.75" customHeight="1">
      <c r="A39" s="44" t="inlineStr">
        <is>
          <t>POPAYÁN</t>
        </is>
      </c>
      <c r="B39" s="128" t="n">
        <v>829610</v>
      </c>
      <c r="C39" s="128" t="n">
        <v>70000</v>
      </c>
      <c r="D39" s="129" t="n">
        <v>60000</v>
      </c>
      <c r="E39" s="128" t="n">
        <v>60000</v>
      </c>
      <c r="F39" s="128" t="n">
        <v>0</v>
      </c>
      <c r="G39" s="128" t="n">
        <v>20000</v>
      </c>
      <c r="H39" s="128" t="n">
        <v>15000</v>
      </c>
      <c r="I39" s="128" t="n">
        <v>226100</v>
      </c>
    </row>
    <row r="40" ht="15.75" customHeight="1">
      <c r="A40" s="65" t="inlineStr">
        <is>
          <t>PUERTO BERRIO</t>
        </is>
      </c>
      <c r="B40" s="65" t="n">
        <v>712980</v>
      </c>
      <c r="C40" s="65" t="n">
        <v>70000</v>
      </c>
      <c r="D40" s="65" t="n">
        <v>30000</v>
      </c>
      <c r="E40" s="65" t="n">
        <v>60000</v>
      </c>
      <c r="F40" s="65" t="n">
        <v>70000</v>
      </c>
      <c r="G40" s="65" t="n">
        <v>10000</v>
      </c>
      <c r="H40" s="65" t="n">
        <v>15000</v>
      </c>
      <c r="I40" s="65" t="n">
        <v>130000</v>
      </c>
    </row>
    <row r="41" ht="15.75" customHeight="1">
      <c r="A41" s="44" t="inlineStr">
        <is>
          <t>PUERTO INÍRIDA</t>
        </is>
      </c>
      <c r="B41" s="128" t="n">
        <v>0</v>
      </c>
      <c r="C41" s="128" t="n">
        <v>70000</v>
      </c>
      <c r="D41" s="129" t="n">
        <v>30000</v>
      </c>
      <c r="E41" s="128" t="n">
        <v>60000</v>
      </c>
      <c r="F41" s="128" t="n">
        <v>0</v>
      </c>
      <c r="G41" s="128" t="n">
        <v>10000</v>
      </c>
      <c r="H41" s="128" t="n">
        <v>0</v>
      </c>
      <c r="I41" s="128" t="n">
        <v>0</v>
      </c>
    </row>
    <row r="42" ht="15.75" customHeight="1">
      <c r="A42" s="44" t="inlineStr">
        <is>
          <t>QUIBDÓ</t>
        </is>
      </c>
      <c r="B42" s="128" t="n">
        <v>795950</v>
      </c>
      <c r="C42" s="128" t="n">
        <v>70000</v>
      </c>
      <c r="D42" s="129" t="n">
        <v>60000</v>
      </c>
      <c r="E42" s="128" t="n">
        <v>70000</v>
      </c>
      <c r="F42" s="128" t="n">
        <v>0</v>
      </c>
      <c r="G42" s="128" t="n">
        <v>15000</v>
      </c>
      <c r="H42" s="128" t="n">
        <v>15000</v>
      </c>
      <c r="I42" s="128" t="n">
        <v>166897</v>
      </c>
    </row>
    <row r="43" ht="15.75" customHeight="1">
      <c r="A43" s="44" t="inlineStr">
        <is>
          <t>RICAURTE CUND</t>
        </is>
      </c>
      <c r="B43" s="128" t="n">
        <v>0</v>
      </c>
      <c r="C43" s="128" t="n">
        <v>70000</v>
      </c>
      <c r="D43" s="129" t="n">
        <v>20000</v>
      </c>
      <c r="E43" s="128" t="n">
        <v>60000</v>
      </c>
      <c r="F43" s="128" t="n">
        <v>80000</v>
      </c>
      <c r="G43" s="128" t="n">
        <v>10000</v>
      </c>
      <c r="H43" s="128" t="n">
        <v>15000</v>
      </c>
      <c r="I43" s="128" t="n">
        <v>100000</v>
      </c>
    </row>
    <row r="44" ht="15.75" customHeight="1">
      <c r="A44" s="44" t="inlineStr">
        <is>
          <t>RIOHACHA</t>
        </is>
      </c>
      <c r="B44" s="128" t="n">
        <v>923800</v>
      </c>
      <c r="C44" s="128" t="n">
        <v>70000</v>
      </c>
      <c r="D44" s="129" t="n">
        <v>60000</v>
      </c>
      <c r="E44" s="128" t="n">
        <v>60000</v>
      </c>
      <c r="F44" s="128" t="n">
        <v>0</v>
      </c>
      <c r="G44" s="128" t="n">
        <v>20000</v>
      </c>
      <c r="H44" s="128" t="n">
        <v>15000</v>
      </c>
      <c r="I44" s="128" t="n">
        <v>142480</v>
      </c>
    </row>
    <row r="45" ht="15.75" customHeight="1">
      <c r="A45" s="44" t="inlineStr">
        <is>
          <t xml:space="preserve">ROLDANILLO </t>
        </is>
      </c>
      <c r="B45" s="128" t="n">
        <v>820940</v>
      </c>
      <c r="C45" s="128" t="n">
        <v>70000</v>
      </c>
      <c r="D45" s="129" t="n">
        <v>60000</v>
      </c>
      <c r="E45" s="128" t="n">
        <v>60000</v>
      </c>
      <c r="F45" s="128" t="n">
        <v>70000</v>
      </c>
      <c r="G45" s="128" t="n">
        <v>10000</v>
      </c>
      <c r="H45" s="128" t="n">
        <v>15000</v>
      </c>
      <c r="I45" s="128" t="n">
        <v>110000</v>
      </c>
    </row>
    <row r="46" ht="15.75" customHeight="1">
      <c r="A46" s="44" t="inlineStr">
        <is>
          <t>SAHAGÚN</t>
        </is>
      </c>
      <c r="B46" s="128" t="n"/>
      <c r="C46" s="128" t="n">
        <v>70000</v>
      </c>
      <c r="D46" s="129" t="n"/>
      <c r="E46" s="128" t="n"/>
      <c r="F46" s="128" t="n"/>
      <c r="G46" s="128" t="n"/>
      <c r="H46" s="128" t="n"/>
      <c r="I46" s="128" t="n"/>
    </row>
    <row r="47" ht="15.75" customHeight="1">
      <c r="A47" s="44" t="inlineStr">
        <is>
          <t xml:space="preserve">SAN JUAN DEL CESAR </t>
        </is>
      </c>
      <c r="B47" s="128" t="n">
        <v>852200</v>
      </c>
      <c r="C47" s="128" t="n">
        <v>70000</v>
      </c>
      <c r="D47" s="129" t="n">
        <v>60000</v>
      </c>
      <c r="E47" s="128" t="n">
        <v>60000</v>
      </c>
      <c r="F47" s="128" t="n">
        <v>100000</v>
      </c>
      <c r="G47" s="128" t="n">
        <v>10000</v>
      </c>
      <c r="H47" s="128" t="n">
        <v>15000</v>
      </c>
      <c r="I47" s="128" t="n">
        <v>110000</v>
      </c>
    </row>
    <row r="48" ht="15.75" customHeight="1">
      <c r="A48" s="44" t="inlineStr">
        <is>
          <t>SANTA MARTA</t>
        </is>
      </c>
      <c r="B48" s="128" t="n">
        <v>969280</v>
      </c>
      <c r="C48" s="128" t="n">
        <v>70000</v>
      </c>
      <c r="D48" s="129" t="n">
        <v>60000</v>
      </c>
      <c r="E48" s="128" t="n">
        <v>60000</v>
      </c>
      <c r="F48" s="128" t="n">
        <v>0</v>
      </c>
      <c r="G48" s="128" t="n">
        <v>20000</v>
      </c>
      <c r="H48" s="128" t="n">
        <v>15000</v>
      </c>
      <c r="I48" s="128" t="n">
        <v>220000</v>
      </c>
    </row>
    <row r="49" customFormat="1" s="70">
      <c r="A49" s="66" t="inlineStr">
        <is>
          <t>SINCELEJO</t>
        </is>
      </c>
      <c r="B49" s="131" t="n">
        <v>805000</v>
      </c>
      <c r="C49" s="131" t="n">
        <v>70000</v>
      </c>
      <c r="D49" s="132" t="n">
        <v>30000</v>
      </c>
      <c r="E49" s="133" t="n">
        <v>60000</v>
      </c>
      <c r="F49" s="133" t="n"/>
      <c r="G49" s="133" t="n">
        <v>20000</v>
      </c>
      <c r="H49" s="133" t="n">
        <v>15000</v>
      </c>
      <c r="I49" s="133" t="n">
        <v>169900</v>
      </c>
    </row>
    <row r="50" ht="15.75" customHeight="1">
      <c r="A50" s="44" t="inlineStr">
        <is>
          <t>SOGAMOSO</t>
        </is>
      </c>
      <c r="B50" s="128" t="n">
        <v>0</v>
      </c>
      <c r="C50" s="128" t="n">
        <v>70000</v>
      </c>
      <c r="D50" s="129" t="n">
        <v>30000</v>
      </c>
      <c r="E50" s="128" t="n">
        <v>60000</v>
      </c>
      <c r="F50" s="128" t="n">
        <v>90000</v>
      </c>
      <c r="G50" s="128" t="n">
        <v>10000</v>
      </c>
      <c r="H50" s="128" t="n">
        <v>15000</v>
      </c>
      <c r="I50" s="128" t="n">
        <v>85800</v>
      </c>
    </row>
    <row r="51" ht="15.75" customHeight="1">
      <c r="A51" s="44" t="inlineStr">
        <is>
          <t>TUNJA</t>
        </is>
      </c>
      <c r="B51" s="128" t="n">
        <v>0</v>
      </c>
      <c r="C51" s="128" t="n">
        <v>70000</v>
      </c>
      <c r="D51" s="129" t="n">
        <v>40000</v>
      </c>
      <c r="E51" s="128" t="n">
        <v>60000</v>
      </c>
      <c r="F51" s="128" t="n">
        <v>80000</v>
      </c>
      <c r="G51" s="128" t="n">
        <v>20000</v>
      </c>
      <c r="H51" s="128" t="n">
        <v>15000</v>
      </c>
      <c r="I51" s="128" t="n">
        <v>119000</v>
      </c>
    </row>
    <row r="52" ht="15.75" customHeight="1">
      <c r="A52" s="49" t="inlineStr">
        <is>
          <t>TURBO</t>
        </is>
      </c>
      <c r="B52" s="128" t="n"/>
      <c r="C52" s="128" t="n">
        <v>70000</v>
      </c>
      <c r="D52" s="129" t="n"/>
      <c r="E52" s="128" t="n"/>
      <c r="F52" s="128" t="n"/>
      <c r="G52" s="128" t="n"/>
      <c r="H52" s="128" t="n"/>
      <c r="I52" s="128" t="n"/>
    </row>
    <row r="53" ht="15.75" customHeight="1">
      <c r="A53" s="44" t="inlineStr">
        <is>
          <t>VALLEDUPAR</t>
        </is>
      </c>
      <c r="B53" s="128" t="n">
        <v>804120</v>
      </c>
      <c r="C53" s="128" t="n">
        <v>70000</v>
      </c>
      <c r="D53" s="129" t="n">
        <v>60000</v>
      </c>
      <c r="E53" s="128" t="n">
        <v>60000</v>
      </c>
      <c r="F53" s="128" t="n">
        <v>0</v>
      </c>
      <c r="G53" s="128" t="n">
        <v>20000</v>
      </c>
      <c r="H53" s="128" t="n">
        <v>15000</v>
      </c>
      <c r="I53" s="128" t="n">
        <v>154700</v>
      </c>
    </row>
    <row r="54" ht="15.75" customHeight="1">
      <c r="A54" s="65" t="inlineStr">
        <is>
          <t>VILLAVICENCIO</t>
        </is>
      </c>
      <c r="B54" s="65" t="n">
        <v>377000</v>
      </c>
      <c r="C54" s="65" t="n">
        <v>70000</v>
      </c>
      <c r="D54" s="65" t="n">
        <v>50000</v>
      </c>
      <c r="E54" s="65" t="n">
        <v>60000</v>
      </c>
      <c r="F54" s="65" t="n"/>
      <c r="G54" s="65" t="n">
        <v>10000</v>
      </c>
      <c r="H54" s="65" t="n">
        <v>15000</v>
      </c>
      <c r="I54" s="65" t="n">
        <v>130000</v>
      </c>
    </row>
    <row r="55" ht="15.75" customHeight="1">
      <c r="A55" s="44" t="inlineStr">
        <is>
          <t>VILLETA</t>
        </is>
      </c>
      <c r="B55" s="128" t="n">
        <v>0</v>
      </c>
      <c r="C55" s="128" t="n">
        <v>70000</v>
      </c>
      <c r="D55" s="129" t="n">
        <v>20000</v>
      </c>
      <c r="E55" s="128" t="n">
        <v>35000</v>
      </c>
      <c r="F55" s="128" t="n">
        <v>40000</v>
      </c>
      <c r="G55" s="128" t="n">
        <v>10000</v>
      </c>
      <c r="H55" s="128" t="n">
        <v>15000</v>
      </c>
      <c r="I55" s="128" t="n">
        <v>0</v>
      </c>
    </row>
    <row r="56" ht="15.75" customHeight="1">
      <c r="A56" s="44" t="inlineStr">
        <is>
          <t>YOPAL</t>
        </is>
      </c>
      <c r="B56" s="128" t="n">
        <v>574350</v>
      </c>
      <c r="C56" s="128" t="n">
        <v>70000</v>
      </c>
      <c r="D56" s="129" t="n">
        <v>60000</v>
      </c>
      <c r="E56" s="128" t="n">
        <v>60000</v>
      </c>
      <c r="F56" s="128" t="n">
        <v>0</v>
      </c>
      <c r="G56" s="128" t="n">
        <v>20000</v>
      </c>
      <c r="H56" s="128" t="n">
        <v>15000</v>
      </c>
      <c r="I56" s="128" t="n">
        <v>90000</v>
      </c>
    </row>
    <row r="57" ht="15.75" customHeight="1">
      <c r="A57" s="44" t="inlineStr">
        <is>
          <t>ZIPAQUIRÁ</t>
        </is>
      </c>
      <c r="B57" s="128" t="n">
        <v>0</v>
      </c>
      <c r="C57" s="128" t="n">
        <v>70000</v>
      </c>
      <c r="D57" s="129" t="n">
        <v>30000</v>
      </c>
      <c r="E57" s="128" t="n">
        <v>35000</v>
      </c>
      <c r="F57" s="128" t="n">
        <v>25000</v>
      </c>
      <c r="G57" s="128" t="n">
        <v>10000</v>
      </c>
      <c r="H57" s="128" t="n">
        <v>15000</v>
      </c>
      <c r="I57" s="128"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C3:M27"/>
  <sheetViews>
    <sheetView showGridLines="0" topLeftCell="A4" workbookViewId="0">
      <selection activeCell="E10" sqref="E10"/>
    </sheetView>
  </sheetViews>
  <sheetFormatPr baseColWidth="10" defaultColWidth="11.5703125" defaultRowHeight="15"/>
  <cols>
    <col width="18" customWidth="1" min="4" max="4"/>
    <col width="26.85546875" customWidth="1" min="5" max="5"/>
  </cols>
  <sheetData>
    <row r="3">
      <c r="C3" s="96" t="inlineStr">
        <is>
          <t>Instructivo</t>
        </is>
      </c>
    </row>
    <row r="4" ht="15.75" customHeight="1" thickBot="1"/>
    <row r="5">
      <c r="C5" s="4" t="inlineStr">
        <is>
          <t>ESTAMPILLAS</t>
        </is>
      </c>
      <c r="D5" s="5" t="n"/>
      <c r="E5" s="6" t="n"/>
      <c r="F5" t="inlineStr">
        <is>
          <t xml:space="preserve">Es un % que debe indicar el comercial </t>
        </is>
      </c>
    </row>
    <row r="6">
      <c r="C6" s="7" t="inlineStr">
        <is>
          <t>IMPREVISTOS</t>
        </is>
      </c>
      <c r="D6" s="8" t="n"/>
      <c r="E6" s="9" t="n"/>
      <c r="F6" t="inlineStr">
        <is>
          <t xml:space="preserve">Es un % que debe indicar el comercial </t>
        </is>
      </c>
    </row>
    <row r="7">
      <c r="C7" s="101" t="inlineStr">
        <is>
          <t>GASTOS OPERACIONES</t>
        </is>
      </c>
      <c r="D7" s="102" t="n"/>
      <c r="E7" s="103" t="n"/>
      <c r="F7" t="inlineStr">
        <is>
          <t>Gastos de viaje que ustedes usan para realiar en el proceso de capacitación e instalación</t>
        </is>
      </c>
    </row>
    <row r="8">
      <c r="C8" s="7" t="inlineStr">
        <is>
          <t>TRANSPORTE NACIONAL</t>
        </is>
      </c>
      <c r="D8" s="8" t="n"/>
      <c r="E8" s="103" t="n"/>
      <c r="F8" t="inlineStr">
        <is>
          <t>Gasto de transportar los equipos hasta los sitios que disponga el cliente ( por favor indicar sitio exacto)</t>
        </is>
      </c>
    </row>
    <row r="9">
      <c r="C9" s="7" t="inlineStr">
        <is>
          <t xml:space="preserve">CLIENTE </t>
        </is>
      </c>
      <c r="D9" s="8" t="n"/>
      <c r="E9" s="11" t="n"/>
      <c r="F9" t="inlineStr">
        <is>
          <t>Cliente final a quien se le va facturar</t>
        </is>
      </c>
    </row>
    <row r="10">
      <c r="C10" s="7" t="inlineStr">
        <is>
          <t xml:space="preserve">CANAL </t>
        </is>
      </c>
      <c r="D10" s="8" t="n"/>
      <c r="E10" s="12" t="n"/>
      <c r="F10" t="inlineStr">
        <is>
          <t>Por donde ingrese el proyecto</t>
        </is>
      </c>
    </row>
    <row r="11">
      <c r="C11" s="7" t="inlineStr">
        <is>
          <t xml:space="preserve">Key Account Manager (K.A.M) </t>
        </is>
      </c>
      <c r="D11" s="8" t="n"/>
      <c r="E11" s="12" t="n"/>
      <c r="F11" t="inlineStr">
        <is>
          <t>La persona que este liderando el proyecto</t>
        </is>
      </c>
    </row>
    <row r="12">
      <c r="C12" s="7" t="inlineStr">
        <is>
          <t xml:space="preserve">Ejecutivo Comercial </t>
        </is>
      </c>
      <c r="D12" s="8" t="n"/>
      <c r="E12" s="12" t="n"/>
      <c r="F12" t="inlineStr">
        <is>
          <t>La persona que este liderando la oferta</t>
        </is>
      </c>
    </row>
    <row r="13">
      <c r="C13" s="7" t="inlineStr">
        <is>
          <t>Producto Owner (P.O)</t>
        </is>
      </c>
      <c r="D13" s="8" t="n"/>
      <c r="E13" s="12" t="n"/>
      <c r="F13" t="inlineStr">
        <is>
          <t>Del equipo de operaciones es la persona que este liderando el proyecto</t>
        </is>
      </c>
    </row>
    <row r="14">
      <c r="C14" s="7" t="inlineStr">
        <is>
          <t xml:space="preserve">Proyect Manager (PM) </t>
        </is>
      </c>
      <c r="D14" s="8" t="n"/>
      <c r="E14" s="12" t="n"/>
      <c r="F14" t="inlineStr">
        <is>
          <t>Del equipo de proyectos la persona que este formulando el proyecto</t>
        </is>
      </c>
    </row>
    <row r="15">
      <c r="C15" s="7" t="inlineStr">
        <is>
          <t>E.L (Espercialista de Línea)</t>
        </is>
      </c>
      <c r="D15" s="8" t="n"/>
      <c r="E15" s="12" t="n"/>
      <c r="F15" t="inlineStr">
        <is>
          <t>Especialista de línea que este liderando la oferta</t>
        </is>
      </c>
    </row>
    <row r="16">
      <c r="C16" s="7" t="inlineStr">
        <is>
          <t xml:space="preserve">Gerente de la P.M.O </t>
        </is>
      </c>
      <c r="D16" s="8" t="n"/>
      <c r="E16" s="12" t="n"/>
      <c r="F16" t="inlineStr">
        <is>
          <t>Gerente de proyectos</t>
        </is>
      </c>
    </row>
    <row r="17">
      <c r="C17" s="7" t="inlineStr">
        <is>
          <t xml:space="preserve">CIUDAD </t>
        </is>
      </c>
      <c r="D17" s="8" t="n"/>
      <c r="E17" s="13" t="n"/>
      <c r="F17" t="inlineStr">
        <is>
          <t>Ciudad o municipio donde debemos entregar los equipos.</t>
        </is>
      </c>
    </row>
    <row r="18">
      <c r="C18" s="7" t="inlineStr">
        <is>
          <t>AÑO DE EJECUCION</t>
        </is>
      </c>
      <c r="D18" s="8" t="n"/>
      <c r="E18" s="12" t="n"/>
      <c r="F18" t="inlineStr">
        <is>
          <t>debe indicar el Q y AÑO de salir la oferta</t>
        </is>
      </c>
    </row>
    <row r="19" ht="15.75" customHeight="1" thickBot="1">
      <c r="C19" s="14" t="inlineStr">
        <is>
          <t>PRESUPUESTO(SIN IVA)</t>
        </is>
      </c>
      <c r="D19" s="15" t="n"/>
      <c r="E19" s="134" t="n"/>
      <c r="F19" t="inlineStr">
        <is>
          <t>Precio de venta de la oferta</t>
        </is>
      </c>
    </row>
    <row r="21">
      <c r="C21" t="inlineStr">
        <is>
          <t>Por favor tener presente que si la cotizaciones no pueden superar los 30 días.</t>
        </is>
      </c>
    </row>
    <row r="22">
      <c r="C22" t="inlineStr">
        <is>
          <t>Las cotizaciones internacionales deben tener INCOTERMS, CIUDAD Y MONEDA</t>
        </is>
      </c>
    </row>
    <row r="23">
      <c r="C23" t="inlineStr">
        <is>
          <t>Los precios que se colocan el formato deben ser igual a la cotización</t>
        </is>
      </c>
    </row>
    <row r="24">
      <c r="C24" t="inlineStr">
        <is>
          <t>Los equipos que usted excepto o exceptuados deben ir acompañado con correo del proveedor.</t>
        </is>
      </c>
    </row>
    <row r="25">
      <c r="C25" t="inlineStr">
        <is>
          <t>El formulado debe enviarse completo</t>
        </is>
      </c>
    </row>
    <row r="26">
      <c r="C26" t="inlineStr">
        <is>
          <t>Los proveedores se deden revisar por el área de compras y financiera para realizar la compra.</t>
        </is>
      </c>
    </row>
    <row r="27">
      <c r="C27" t="inlineStr">
        <is>
          <t xml:space="preserve">Los aumentos de precios se estarán </t>
        </is>
      </c>
    </row>
  </sheetData>
  <mergeCells count="2">
    <mergeCell ref="C7:D7"/>
    <mergeCell ref="C3:M3"/>
  </mergeCells>
  <dataValidations count="6">
    <dataValidation sqref="E15" showDropDown="0" showInputMessage="1" showErrorMessage="1" allowBlank="0" type="list">
      <formula1>"FABIO ESCOBAR,JOHAN PORRAS,ANDRES MERA,NICOLAS HERRERA, SANTIAGO OSORIO,CRISTIAN MUÑOZ"</formula1>
    </dataValidation>
    <dataValidation sqref="E14" showDropDown="0" showInputMessage="1" showErrorMessage="1" allowBlank="0" type="list">
      <formula1>"MANUEL MICAN,FRANK GALVAN, DORIS MONTEROSA"</formula1>
    </dataValidation>
    <dataValidation sqref="E13" showDropDown="0" showInputMessage="1" showErrorMessage="1" allowBlank="0" type="list">
      <formula1>"FABIO ESCOBAR"</formula1>
    </dataValidation>
    <dataValidation sqref="E12" showDropDown="0" showInputMessage="1" showErrorMessage="1" allowBlank="0" type="list">
      <formula1>"ANDRES CUESTA,BIANCA ROJASCAROLINA GAITAN,ESTEBAN RAMIREZ, NELIS FABREGAS"</formula1>
    </dataValidation>
    <dataValidation sqref="E11" showDropDown="0" showInputMessage="1" showErrorMessage="1" allowBlank="0" type="list">
      <formula1>"MARIA MERCEDES,LUIS CAÑON,JEIMY CADENA,JIMMY ORTIZ"</formula1>
    </dataValidation>
    <dataValidation sqref="E10" showDropDown="0" showInputMessage="1" showErrorMessage="1" allowBlank="0" type="list">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Alejandra Perico</dc:creator>
  <dcterms:created xsi:type="dcterms:W3CDTF">2023-03-01T14:50:31Z</dcterms:created>
  <dcterms:modified xsi:type="dcterms:W3CDTF">2024-05-07T16:44:01Z</dcterms:modified>
  <cp:lastModifiedBy>David K Herrera Torres</cp:lastModifiedBy>
</cp:coreProperties>
</file>